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сайт меню\Меню сайт 2024 на год\Меню на 2024г\"/>
    </mc:Choice>
  </mc:AlternateContent>
  <bookViews>
    <workbookView xWindow="0" yWindow="0" windowWidth="23040" windowHeight="8076" tabRatio="815"/>
  </bookViews>
  <sheets>
    <sheet name="78-78 руб завтрак 12-18 лет" sheetId="6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'78-78 руб завтрак 12-18 лет'!$A$1:$G$158</definedName>
  </definedNames>
  <calcPr calcId="162913"/>
</workbook>
</file>

<file path=xl/calcChain.xml><?xml version="1.0" encoding="utf-8"?>
<calcChain xmlns="http://schemas.openxmlformats.org/spreadsheetml/2006/main">
  <c r="E153" i="6" l="1"/>
  <c r="F153" i="6"/>
  <c r="G153" i="6"/>
  <c r="G152" i="6" s="1"/>
  <c r="D153" i="6"/>
  <c r="E145" i="6"/>
  <c r="F145" i="6"/>
  <c r="F144" i="6" s="1"/>
  <c r="G145" i="6"/>
  <c r="G144" i="6" s="1"/>
  <c r="D145" i="6"/>
  <c r="D144" i="6" s="1"/>
  <c r="E138" i="6"/>
  <c r="F138" i="6"/>
  <c r="F137" i="6" s="1"/>
  <c r="G138" i="6"/>
  <c r="G137" i="6" s="1"/>
  <c r="D138" i="6"/>
  <c r="E124" i="6"/>
  <c r="F124" i="6"/>
  <c r="G124" i="6"/>
  <c r="D124" i="6"/>
  <c r="D123" i="6" s="1"/>
  <c r="E117" i="6"/>
  <c r="F117" i="6"/>
  <c r="G117" i="6"/>
  <c r="D117" i="6"/>
  <c r="D116" i="6" s="1"/>
  <c r="E110" i="6"/>
  <c r="F110" i="6"/>
  <c r="G110" i="6"/>
  <c r="D110" i="6"/>
  <c r="E102" i="6"/>
  <c r="E101" i="6" s="1"/>
  <c r="F102" i="6"/>
  <c r="G102" i="6"/>
  <c r="D102" i="6"/>
  <c r="E94" i="6"/>
  <c r="F94" i="6"/>
  <c r="G94" i="6"/>
  <c r="D94" i="6"/>
  <c r="D93" i="6" s="1"/>
  <c r="E85" i="6"/>
  <c r="F85" i="6"/>
  <c r="F84" i="6" s="1"/>
  <c r="G85" i="6"/>
  <c r="D85" i="6"/>
  <c r="C158" i="6"/>
  <c r="D152" i="6"/>
  <c r="F152" i="6"/>
  <c r="E152" i="6"/>
  <c r="C151" i="6"/>
  <c r="E144" i="6"/>
  <c r="C143" i="6"/>
  <c r="D137" i="6"/>
  <c r="E137" i="6"/>
  <c r="C136" i="6"/>
  <c r="G131" i="6"/>
  <c r="G130" i="6" s="1"/>
  <c r="F131" i="6"/>
  <c r="F130" i="6" s="1"/>
  <c r="E131" i="6"/>
  <c r="E130" i="6" s="1"/>
  <c r="D131" i="6"/>
  <c r="D130" i="6" s="1"/>
  <c r="C129" i="6"/>
  <c r="F123" i="6"/>
  <c r="G123" i="6"/>
  <c r="E123" i="6"/>
  <c r="C122" i="6"/>
  <c r="G116" i="6"/>
  <c r="E116" i="6"/>
  <c r="F116" i="6"/>
  <c r="C115" i="6"/>
  <c r="F109" i="6"/>
  <c r="E109" i="6"/>
  <c r="D109" i="6"/>
  <c r="G109" i="6"/>
  <c r="C108" i="6"/>
  <c r="G101" i="6"/>
  <c r="D101" i="6"/>
  <c r="F101" i="6"/>
  <c r="C100" i="6"/>
  <c r="G93" i="6"/>
  <c r="E93" i="6"/>
  <c r="F93" i="6"/>
  <c r="C92" i="6"/>
  <c r="E84" i="6"/>
  <c r="D84" i="6"/>
  <c r="G84" i="6"/>
  <c r="E78" i="6"/>
  <c r="F78" i="6"/>
  <c r="G78" i="6"/>
  <c r="D78" i="6"/>
  <c r="E71" i="6"/>
  <c r="F71" i="6"/>
  <c r="G71" i="6"/>
  <c r="D71" i="6"/>
  <c r="E63" i="6"/>
  <c r="F63" i="6"/>
  <c r="G63" i="6"/>
  <c r="D63" i="6"/>
  <c r="C69" i="6"/>
  <c r="E47" i="6"/>
  <c r="F47" i="6"/>
  <c r="G47" i="6"/>
  <c r="D47" i="6"/>
  <c r="G41" i="6"/>
  <c r="F41" i="6"/>
  <c r="E41" i="6"/>
  <c r="D41" i="6"/>
  <c r="E32" i="6"/>
  <c r="F32" i="6"/>
  <c r="G32" i="6"/>
  <c r="D32" i="6"/>
  <c r="E25" i="6"/>
  <c r="F25" i="6"/>
  <c r="G25" i="6"/>
  <c r="D25" i="6"/>
  <c r="E18" i="6"/>
  <c r="F18" i="6"/>
  <c r="G18" i="6"/>
  <c r="D18" i="6"/>
  <c r="E7" i="6" l="1"/>
  <c r="F7" i="6"/>
  <c r="G7" i="6"/>
  <c r="D7" i="6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5" i="9"/>
  <c r="G153" i="9"/>
  <c r="F153" i="9"/>
  <c r="E153" i="9"/>
  <c r="D153" i="9"/>
  <c r="O152" i="9"/>
  <c r="N152" i="9"/>
  <c r="N144" i="9" s="1"/>
  <c r="M152" i="9"/>
  <c r="L152" i="9"/>
  <c r="K152" i="9"/>
  <c r="J152" i="9"/>
  <c r="J144" i="9" s="1"/>
  <c r="I152" i="9"/>
  <c r="H152" i="9"/>
  <c r="D152" i="9"/>
  <c r="P151" i="9"/>
  <c r="C151" i="9"/>
  <c r="G150" i="9"/>
  <c r="F150" i="9"/>
  <c r="E150" i="9"/>
  <c r="D150" i="9"/>
  <c r="P149" i="9"/>
  <c r="P148" i="9"/>
  <c r="G147" i="9"/>
  <c r="G145" i="9" s="1"/>
  <c r="F147" i="9"/>
  <c r="E147" i="9"/>
  <c r="E145" i="9" s="1"/>
  <c r="D147" i="9"/>
  <c r="P146" i="9"/>
  <c r="O145" i="9"/>
  <c r="N145" i="9"/>
  <c r="M145" i="9"/>
  <c r="L145" i="9"/>
  <c r="K145" i="9"/>
  <c r="J145" i="9"/>
  <c r="I145" i="9"/>
  <c r="H145" i="9"/>
  <c r="F145" i="9"/>
  <c r="D145" i="9"/>
  <c r="O144" i="9"/>
  <c r="M144" i="9"/>
  <c r="L144" i="9"/>
  <c r="K144" i="9"/>
  <c r="I144" i="9"/>
  <c r="H144" i="9"/>
  <c r="P143" i="9"/>
  <c r="C143" i="9"/>
  <c r="P142" i="9"/>
  <c r="P141" i="9"/>
  <c r="F140" i="9"/>
  <c r="E140" i="9"/>
  <c r="D140" i="9"/>
  <c r="P140" i="9" s="1"/>
  <c r="P139" i="9"/>
  <c r="P138" i="9"/>
  <c r="G137" i="9"/>
  <c r="F137" i="9"/>
  <c r="E137" i="9"/>
  <c r="D137" i="9"/>
  <c r="O136" i="9"/>
  <c r="N136" i="9"/>
  <c r="M136" i="9"/>
  <c r="L136" i="9"/>
  <c r="K136" i="9"/>
  <c r="J136" i="9"/>
  <c r="I136" i="9"/>
  <c r="H136" i="9"/>
  <c r="G136" i="9"/>
  <c r="F136" i="9"/>
  <c r="E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E128" i="9" s="1"/>
  <c r="D131" i="9"/>
  <c r="P130" i="9"/>
  <c r="O129" i="9"/>
  <c r="N129" i="9"/>
  <c r="M129" i="9"/>
  <c r="L129" i="9"/>
  <c r="K129" i="9"/>
  <c r="J129" i="9"/>
  <c r="I129" i="9"/>
  <c r="H129" i="9"/>
  <c r="G129" i="9"/>
  <c r="F129" i="9"/>
  <c r="O128" i="9"/>
  <c r="N128" i="9"/>
  <c r="M128" i="9"/>
  <c r="L128" i="9"/>
  <c r="K128" i="9"/>
  <c r="J128" i="9"/>
  <c r="I128" i="9"/>
  <c r="H128" i="9"/>
  <c r="G128" i="9"/>
  <c r="F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O113" i="9" s="1"/>
  <c r="N120" i="9"/>
  <c r="M120" i="9"/>
  <c r="M113" i="9" s="1"/>
  <c r="L120" i="9"/>
  <c r="K120" i="9"/>
  <c r="K113" i="9" s="1"/>
  <c r="J120" i="9"/>
  <c r="I120" i="9"/>
  <c r="I113" i="9" s="1"/>
  <c r="H120" i="9"/>
  <c r="D120" i="9"/>
  <c r="P119" i="9"/>
  <c r="C119" i="9"/>
  <c r="P118" i="9"/>
  <c r="P117" i="9"/>
  <c r="P116" i="9"/>
  <c r="F115" i="9"/>
  <c r="E115" i="9"/>
  <c r="D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N113" i="9"/>
  <c r="L113" i="9"/>
  <c r="J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P100" i="9"/>
  <c r="O99" i="9"/>
  <c r="N99" i="9"/>
  <c r="M99" i="9"/>
  <c r="L99" i="9"/>
  <c r="K99" i="9"/>
  <c r="J99" i="9"/>
  <c r="I99" i="9"/>
  <c r="H99" i="9"/>
  <c r="F99" i="9"/>
  <c r="D99" i="9"/>
  <c r="O98" i="9"/>
  <c r="N98" i="9"/>
  <c r="M98" i="9"/>
  <c r="L98" i="9"/>
  <c r="K98" i="9"/>
  <c r="J98" i="9"/>
  <c r="I98" i="9"/>
  <c r="H98" i="9"/>
  <c r="P97" i="9"/>
  <c r="C97" i="9"/>
  <c r="P96" i="9"/>
  <c r="P95" i="9"/>
  <c r="G94" i="9"/>
  <c r="F94" i="9"/>
  <c r="E94" i="9"/>
  <c r="D94" i="9"/>
  <c r="P94" i="9" s="1"/>
  <c r="F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N85" i="9"/>
  <c r="M85" i="9"/>
  <c r="L85" i="9"/>
  <c r="K85" i="9"/>
  <c r="J85" i="9"/>
  <c r="I85" i="9"/>
  <c r="H85" i="9"/>
  <c r="F85" i="9"/>
  <c r="D85" i="9"/>
  <c r="O84" i="9"/>
  <c r="N84" i="9"/>
  <c r="M84" i="9"/>
  <c r="L84" i="9"/>
  <c r="K84" i="9"/>
  <c r="J84" i="9"/>
  <c r="I84" i="9"/>
  <c r="H84" i="9"/>
  <c r="F84" i="9"/>
  <c r="P83" i="9"/>
  <c r="C83" i="9"/>
  <c r="P82" i="9"/>
  <c r="P81" i="9"/>
  <c r="G80" i="9"/>
  <c r="F80" i="9"/>
  <c r="E80" i="9"/>
  <c r="D80" i="9"/>
  <c r="D76" i="9" s="1"/>
  <c r="P76" i="9" s="1"/>
  <c r="P79" i="9"/>
  <c r="P78" i="9"/>
  <c r="G77" i="9"/>
  <c r="F77" i="9"/>
  <c r="E77" i="9"/>
  <c r="D77" i="9"/>
  <c r="O76" i="9"/>
  <c r="N76" i="9"/>
  <c r="N69" i="9" s="1"/>
  <c r="M76" i="9"/>
  <c r="L76" i="9"/>
  <c r="L69" i="9" s="1"/>
  <c r="K76" i="9"/>
  <c r="J76" i="9"/>
  <c r="J69" i="9" s="1"/>
  <c r="I76" i="9"/>
  <c r="H76" i="9"/>
  <c r="H69" i="9" s="1"/>
  <c r="G76" i="9"/>
  <c r="F76" i="9"/>
  <c r="E76" i="9"/>
  <c r="P75" i="9"/>
  <c r="C75" i="9"/>
  <c r="G74" i="9"/>
  <c r="F74" i="9"/>
  <c r="F70" i="9" s="1"/>
  <c r="F69" i="9" s="1"/>
  <c r="E74" i="9"/>
  <c r="D74" i="9"/>
  <c r="D70" i="9" s="1"/>
  <c r="P73" i="9"/>
  <c r="P72" i="9"/>
  <c r="P71" i="9"/>
  <c r="O70" i="9"/>
  <c r="N70" i="9"/>
  <c r="M70" i="9"/>
  <c r="L70" i="9"/>
  <c r="K70" i="9"/>
  <c r="J70" i="9"/>
  <c r="I70" i="9"/>
  <c r="H70" i="9"/>
  <c r="G70" i="9"/>
  <c r="E70" i="9"/>
  <c r="O69" i="9"/>
  <c r="M69" i="9"/>
  <c r="K69" i="9"/>
  <c r="I69" i="9"/>
  <c r="G69" i="9"/>
  <c r="E69" i="9"/>
  <c r="P68" i="9"/>
  <c r="C68" i="9"/>
  <c r="P67" i="9"/>
  <c r="P66" i="9"/>
  <c r="P65" i="9"/>
  <c r="G63" i="9"/>
  <c r="G62" i="9" s="1"/>
  <c r="F63" i="9"/>
  <c r="E63" i="9"/>
  <c r="D63" i="9"/>
  <c r="P63" i="9" s="1"/>
  <c r="O62" i="9"/>
  <c r="N62" i="9"/>
  <c r="N55" i="9" s="1"/>
  <c r="M62" i="9"/>
  <c r="L62" i="9"/>
  <c r="L55" i="9" s="1"/>
  <c r="K62" i="9"/>
  <c r="J62" i="9"/>
  <c r="J55" i="9" s="1"/>
  <c r="I62" i="9"/>
  <c r="H62" i="9"/>
  <c r="H55" i="9" s="1"/>
  <c r="P61" i="9"/>
  <c r="C61" i="9"/>
  <c r="P60" i="9"/>
  <c r="P59" i="9"/>
  <c r="F58" i="9"/>
  <c r="F56" i="9" s="1"/>
  <c r="E58" i="9"/>
  <c r="D58" i="9"/>
  <c r="P58" i="9" s="1"/>
  <c r="P57" i="9"/>
  <c r="O56" i="9"/>
  <c r="N56" i="9"/>
  <c r="M56" i="9"/>
  <c r="L56" i="9"/>
  <c r="K56" i="9"/>
  <c r="J56" i="9"/>
  <c r="I56" i="9"/>
  <c r="I55" i="9" s="1"/>
  <c r="H56" i="9"/>
  <c r="G56" i="9"/>
  <c r="E56" i="9"/>
  <c r="O55" i="9"/>
  <c r="M55" i="9"/>
  <c r="K55" i="9"/>
  <c r="P54" i="9"/>
  <c r="P53" i="9"/>
  <c r="C53" i="9"/>
  <c r="P52" i="9"/>
  <c r="P51" i="9"/>
  <c r="F50" i="9"/>
  <c r="E50" i="9"/>
  <c r="D50" i="9"/>
  <c r="G49" i="9"/>
  <c r="G46" i="9" s="1"/>
  <c r="F49" i="9"/>
  <c r="E49" i="9"/>
  <c r="E46" i="9" s="1"/>
  <c r="E39" i="9" s="1"/>
  <c r="D49" i="9"/>
  <c r="P48" i="9"/>
  <c r="G47" i="9"/>
  <c r="F47" i="9"/>
  <c r="E47" i="9"/>
  <c r="D47" i="9"/>
  <c r="O46" i="9"/>
  <c r="N46" i="9"/>
  <c r="N39" i="9" s="1"/>
  <c r="M46" i="9"/>
  <c r="L46" i="9"/>
  <c r="L39" i="9" s="1"/>
  <c r="K46" i="9"/>
  <c r="J46" i="9"/>
  <c r="J39" i="9" s="1"/>
  <c r="I46" i="9"/>
  <c r="H46" i="9"/>
  <c r="H39" i="9" s="1"/>
  <c r="F46" i="9"/>
  <c r="D46" i="9"/>
  <c r="P45" i="9"/>
  <c r="C45" i="9"/>
  <c r="G44" i="9"/>
  <c r="F44" i="9"/>
  <c r="F40" i="9" s="1"/>
  <c r="E44" i="9"/>
  <c r="D44" i="9"/>
  <c r="D40" i="9" s="1"/>
  <c r="P43" i="9"/>
  <c r="P42" i="9"/>
  <c r="P41" i="9"/>
  <c r="O40" i="9"/>
  <c r="N40" i="9"/>
  <c r="M40" i="9"/>
  <c r="L40" i="9"/>
  <c r="K40" i="9"/>
  <c r="J40" i="9"/>
  <c r="I40" i="9"/>
  <c r="H40" i="9"/>
  <c r="G40" i="9"/>
  <c r="E40" i="9"/>
  <c r="O39" i="9"/>
  <c r="M39" i="9"/>
  <c r="K39" i="9"/>
  <c r="I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E31" i="9" s="1"/>
  <c r="D32" i="9"/>
  <c r="O31" i="9"/>
  <c r="O24" i="9" s="1"/>
  <c r="N31" i="9"/>
  <c r="M31" i="9"/>
  <c r="M24" i="9" s="1"/>
  <c r="L31" i="9"/>
  <c r="K31" i="9"/>
  <c r="K24" i="9" s="1"/>
  <c r="J31" i="9"/>
  <c r="I31" i="9"/>
  <c r="I24" i="9" s="1"/>
  <c r="H31" i="9"/>
  <c r="P30" i="9"/>
  <c r="C30" i="9"/>
  <c r="P29" i="9"/>
  <c r="P28" i="9"/>
  <c r="G27" i="9"/>
  <c r="G25" i="9" s="1"/>
  <c r="F27" i="9"/>
  <c r="E27" i="9"/>
  <c r="E25" i="9" s="1"/>
  <c r="D27" i="9"/>
  <c r="F26" i="9"/>
  <c r="E26" i="9"/>
  <c r="D26" i="9"/>
  <c r="O25" i="9"/>
  <c r="N25" i="9"/>
  <c r="M25" i="9"/>
  <c r="L25" i="9"/>
  <c r="K25" i="9"/>
  <c r="J25" i="9"/>
  <c r="I25" i="9"/>
  <c r="H25" i="9"/>
  <c r="F25" i="9"/>
  <c r="D25" i="9"/>
  <c r="N24" i="9"/>
  <c r="L24" i="9"/>
  <c r="J24" i="9"/>
  <c r="H24" i="9"/>
  <c r="P23" i="9"/>
  <c r="C23" i="9"/>
  <c r="G22" i="9"/>
  <c r="G17" i="9" s="1"/>
  <c r="F22" i="9"/>
  <c r="E22" i="9"/>
  <c r="D22" i="9"/>
  <c r="D17" i="9" s="1"/>
  <c r="P21" i="9"/>
  <c r="P20" i="9"/>
  <c r="F18" i="9"/>
  <c r="E18" i="9"/>
  <c r="E17" i="9" s="1"/>
  <c r="D18" i="9"/>
  <c r="O17" i="9"/>
  <c r="O6" i="9" s="1"/>
  <c r="N17" i="9"/>
  <c r="M17" i="9"/>
  <c r="M6" i="9" s="1"/>
  <c r="L17" i="9"/>
  <c r="K17" i="9"/>
  <c r="K6" i="9" s="1"/>
  <c r="J17" i="9"/>
  <c r="I17" i="9"/>
  <c r="I6" i="9" s="1"/>
  <c r="H17" i="9"/>
  <c r="P16" i="9"/>
  <c r="C16" i="9"/>
  <c r="P15" i="9"/>
  <c r="P14" i="9"/>
  <c r="P13" i="9"/>
  <c r="P12" i="9"/>
  <c r="P11" i="9"/>
  <c r="G10" i="9"/>
  <c r="F10" i="9"/>
  <c r="F7" i="9" s="1"/>
  <c r="E10" i="9"/>
  <c r="D10" i="9"/>
  <c r="P9" i="9"/>
  <c r="P8" i="9"/>
  <c r="O7" i="9"/>
  <c r="N7" i="9"/>
  <c r="M7" i="9"/>
  <c r="L7" i="9"/>
  <c r="K7" i="9"/>
  <c r="J7" i="9"/>
  <c r="J6" i="9" s="1"/>
  <c r="I7" i="9"/>
  <c r="H7" i="9"/>
  <c r="H6" i="9" s="1"/>
  <c r="G7" i="9"/>
  <c r="E7" i="9"/>
  <c r="D7" i="9"/>
  <c r="N6" i="9"/>
  <c r="L6" i="9"/>
  <c r="P129" i="9" l="1"/>
  <c r="D69" i="9"/>
  <c r="P69" i="9" s="1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P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31" i="9"/>
  <c r="D24" i="9"/>
  <c r="P24" i="9" s="1"/>
  <c r="P17" i="9"/>
  <c r="P19" i="9"/>
  <c r="D6" i="9"/>
  <c r="F131" i="8"/>
  <c r="F129" i="8" s="1"/>
  <c r="F128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P58" i="8" s="1"/>
  <c r="D58" i="8"/>
  <c r="G27" i="8"/>
  <c r="G25" i="8" s="1"/>
  <c r="F27" i="8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L144" i="8" s="1"/>
  <c r="K152" i="8"/>
  <c r="J152" i="8"/>
  <c r="I152" i="8"/>
  <c r="I144" i="8" s="1"/>
  <c r="H152" i="8"/>
  <c r="H144" i="8" s="1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H129" i="8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M84" i="8" s="1"/>
  <c r="L85" i="8"/>
  <c r="K85" i="8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H69" i="8" s="1"/>
  <c r="G70" i="8"/>
  <c r="G69" i="8" s="1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G40" i="8"/>
  <c r="F40" i="8"/>
  <c r="E40" i="8"/>
  <c r="D40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L39" i="8" l="1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  <c r="C23" i="6"/>
  <c r="C76" i="6" l="1"/>
  <c r="C83" i="6"/>
  <c r="C61" i="6"/>
  <c r="C54" i="6"/>
  <c r="C38" i="6"/>
  <c r="C30" i="6"/>
  <c r="C16" i="6"/>
  <c r="C45" i="6"/>
  <c r="G77" i="6" l="1"/>
  <c r="E77" i="6"/>
  <c r="D77" i="6"/>
  <c r="G70" i="6"/>
  <c r="E70" i="6"/>
  <c r="F70" i="6"/>
  <c r="G62" i="6"/>
  <c r="F62" i="6"/>
  <c r="G31" i="6"/>
  <c r="G40" i="6"/>
  <c r="G39" i="6" s="1"/>
  <c r="F40" i="6"/>
  <c r="F39" i="6" s="1"/>
  <c r="E40" i="6"/>
  <c r="E39" i="6" s="1"/>
  <c r="D40" i="6"/>
  <c r="G60" i="6"/>
  <c r="G56" i="6" s="1"/>
  <c r="F60" i="6"/>
  <c r="F56" i="6" s="1"/>
  <c r="E60" i="6"/>
  <c r="E56" i="6" s="1"/>
  <c r="D60" i="6"/>
  <c r="D56" i="6" s="1"/>
  <c r="G46" i="6"/>
  <c r="F46" i="6"/>
  <c r="G24" i="6"/>
  <c r="E24" i="6"/>
  <c r="G17" i="6"/>
  <c r="E17" i="6"/>
  <c r="G6" i="6"/>
  <c r="E6" i="6"/>
  <c r="F77" i="6"/>
  <c r="E62" i="6"/>
  <c r="E46" i="6"/>
  <c r="F31" i="6"/>
  <c r="E31" i="6"/>
  <c r="F17" i="6"/>
  <c r="D6" i="6"/>
  <c r="F24" i="6" l="1"/>
  <c r="F55" i="6"/>
  <c r="G55" i="6"/>
  <c r="D31" i="6"/>
  <c r="D46" i="6"/>
  <c r="E55" i="6"/>
  <c r="D39" i="6"/>
  <c r="D24" i="6"/>
  <c r="F6" i="6"/>
  <c r="D62" i="6"/>
  <c r="D70" i="6"/>
  <c r="D55" i="6" l="1"/>
  <c r="D17" i="6"/>
</calcChain>
</file>

<file path=xl/sharedStrings.xml><?xml version="1.0" encoding="utf-8"?>
<sst xmlns="http://schemas.openxmlformats.org/spreadsheetml/2006/main" count="850" uniqueCount="271">
  <si>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</si>
  <si>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</si>
  <si>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</si>
  <si>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</si>
  <si>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</si>
  <si>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</si>
  <si>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</si>
  <si>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</si>
  <si>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</si>
  <si>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</si>
  <si>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</si>
  <si>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</si>
  <si>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</si>
  <si>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</si>
  <si>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</si>
  <si>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</si>
  <si>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</si>
  <si>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</si>
  <si>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</si>
  <si>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</si>
  <si>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</si>
  <si>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</si>
  <si>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</si>
  <si>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</si>
  <si>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</si>
  <si>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</si>
  <si>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</si>
  <si>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</si>
  <si>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</si>
  <si>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</si>
  <si>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</si>
  <si>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</si>
  <si>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</si>
  <si>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</si>
  <si>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</si>
  <si>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</si>
  <si>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</si>
  <si>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</si>
  <si>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</si>
  <si>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</si>
  <si>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</si>
  <si>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</si>
  <si>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</si>
  <si>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</si>
  <si>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</si>
  <si>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</si>
  <si>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</si>
  <si>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</si>
  <si>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</si>
  <si>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</si>
  <si>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</si>
  <si>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</si>
  <si>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</si>
  <si>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</si>
  <si>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</si>
  <si>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</si>
  <si>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</si>
  <si>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</si>
  <si>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</si>
  <si>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</si>
  <si>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</si>
  <si>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</si>
  <si>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</si>
  <si>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</si>
  <si>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</si>
  <si>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</si>
  <si>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</si>
  <si>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</si>
  <si>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</si>
  <si>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</si>
  <si>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</si>
  <si>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</si>
  <si>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</si>
  <si>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</si>
  <si>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</si>
  <si>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</si>
  <si>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</si>
  <si>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</si>
  <si>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</si>
  <si>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</si>
  <si>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</si>
  <si>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</si>
  <si>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</si>
  <si>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</si>
  <si>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</si>
  <si>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</si>
  <si>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</si>
  <si>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</si>
  <si>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</si>
  <si>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</si>
  <si>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</si>
  <si>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</si>
  <si>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</si>
  <si>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</si>
  <si>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</si>
  <si>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</si>
  <si>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</si>
  <si>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</si>
  <si>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</si>
  <si>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</si>
  <si>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</si>
  <si>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</si>
  <si>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</si>
  <si>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</si>
  <si>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</si>
  <si>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</si>
  <si>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</si>
  <si>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</si>
  <si>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</si>
  <si>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</si>
  <si>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</si>
  <si>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</si>
  <si>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</si>
  <si>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</si>
  <si>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</si>
  <si>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</si>
  <si>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</si>
  <si>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</si>
  <si>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</si>
  <si>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</si>
  <si>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</si>
  <si>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</si>
  <si>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</si>
  <si>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</si>
  <si>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</si>
  <si>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</si>
  <si>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</si>
  <si>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</si>
  <si>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</si>
  <si>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</si>
  <si>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</si>
  <si>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</si>
  <si>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</si>
  <si>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</si>
  <si>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</si>
  <si>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</si>
  <si>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</si>
  <si>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</si>
  <si>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</si>
  <si>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</si>
  <si>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</si>
  <si>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</si>
  <si>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</si>
  <si>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</si>
  <si>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</si>
  <si>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</si>
  <si>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</si>
  <si>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</si>
  <si>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</si>
  <si>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</si>
  <si>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</si>
  <si>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</si>
  <si>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</si>
  <si>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</si>
  <si>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</si>
  <si>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</si>
  <si>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</si>
  <si>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</si>
  <si>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</si>
  <si>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</si>
  <si>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</si>
  <si>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</si>
  <si>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</si>
  <si>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</si>
  <si>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</si>
  <si>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</si>
  <si>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</si>
  <si>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</si>
  <si>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</si>
  <si>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</si>
  <si>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</si>
  <si>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</si>
  <si>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</si>
  <si>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</si>
  <si>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</si>
  <si>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</si>
  <si>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</si>
  <si>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</si>
  <si>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</si>
  <si>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</si>
  <si>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</si>
  <si>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</si>
  <si>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</si>
  <si>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</si>
  <si>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</si>
  <si>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</si>
  <si>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</si>
  <si>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</si>
  <si>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</si>
  <si>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</si>
  <si>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</si>
  <si>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</si>
  <si>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</si>
  <si>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</si>
  <si>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</si>
  <si>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</si>
  <si>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</si>
  <si>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</si>
  <si>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</si>
  <si>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</si>
  <si>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</si>
  <si>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</si>
  <si>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</si>
  <si>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</si>
  <si>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</si>
  <si>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</si>
  <si>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</si>
  <si>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</si>
  <si>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</si>
  <si>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</si>
  <si>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</si>
  <si>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</si>
  <si>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</si>
  <si>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</si>
  <si>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</si>
  <si>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</si>
  <si>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</si>
  <si>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</si>
  <si>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</si>
  <si>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>Запеканка из творога с молоком сгущённым</t>
  </si>
  <si>
    <t>Гуляш из мяса</t>
  </si>
  <si>
    <t>265/17</t>
  </si>
  <si>
    <t>Плов из мяса</t>
  </si>
  <si>
    <t>288/17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</si>
  <si>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</si>
  <si>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</si>
  <si>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</si>
  <si>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</si>
  <si>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</si>
  <si>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</si>
  <si>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</si>
  <si>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</si>
  <si>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</si>
  <si>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</si>
  <si>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</si>
  <si>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</si>
  <si>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</si>
  <si>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</si>
  <si>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</si>
  <si>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</si>
  <si>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</si>
  <si>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</si>
  <si>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</si>
  <si>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</si>
  <si>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</si>
  <si>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</si>
  <si>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</si>
  <si>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</si>
  <si>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</si>
  <si>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</si>
  <si>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</si>
  <si>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</si>
  <si>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</si>
  <si>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</si>
  <si>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</si>
  <si>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</si>
  <si>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</si>
  <si>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</si>
  <si>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</si>
  <si>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</si>
  <si>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</si>
  <si>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</si>
  <si>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</si>
  <si>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</si>
  <si>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</si>
  <si>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</si>
  <si>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</si>
  <si>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</si>
  <si>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</si>
  <si>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</si>
  <si>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обучащихся за родительскую оплату в размере 78,78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</si>
</sst>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40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A158"/>
  <sheetViews>
    <sheetView tabSelected="1" zoomScale="98" zoomScaleNormal="98" workbookViewId="0">
      <selection activeCell="A158" sqref="A158:B158"/>
    </sheetView>
  </sheetViews>
  <sheetFormatPr defaultColWidth="9.109375" defaultRowHeight="13.2" x14ac:dyDescent="0.25"/>
  <cols>
    <col min="1" max="1" width="11" style="186" customWidth="1"/>
    <col min="2" max="2" width="36.109375" style="193" customWidth="1"/>
    <col min="3" max="3" width="10.109375" style="186" customWidth="1"/>
    <col min="4" max="4" width="7.33203125" style="186" customWidth="1"/>
    <col min="5" max="5" width="7.6640625" style="186" customWidth="1"/>
    <col min="6" max="6" width="7.44140625" style="186" customWidth="1"/>
    <col min="7" max="7" width="11.5546875" style="186" customWidth="1"/>
    <col min="8" max="16384" width="9.109375" style="183"/>
  </cols>
  <sheetData>
    <row r="1" spans="1:8" x14ac:dyDescent="0.25">
      <c r="A1" s="220" t="s">
        <v>270</v>
      </c>
      <c r="B1" s="220"/>
      <c r="C1" s="220"/>
      <c r="D1" s="220"/>
      <c r="E1" s="220"/>
      <c r="F1" s="220"/>
      <c r="G1" s="220"/>
    </row>
    <row r="2" spans="1:8" x14ac:dyDescent="0.25">
      <c r="A2" s="220"/>
      <c r="B2" s="220"/>
      <c r="C2" s="220"/>
      <c r="D2" s="220"/>
      <c r="E2" s="220"/>
      <c r="F2" s="220"/>
      <c r="G2" s="220"/>
    </row>
    <row r="3" spans="1:8" ht="33.75" customHeight="1" x14ac:dyDescent="0.25">
      <c r="A3" s="219" t="s">
        <v>205</v>
      </c>
      <c r="B3" s="219" t="s">
        <v>206</v>
      </c>
      <c r="C3" s="219" t="s">
        <v>207</v>
      </c>
      <c r="D3" s="219" t="s">
        <v>208</v>
      </c>
      <c r="E3" s="219"/>
      <c r="F3" s="219"/>
      <c r="G3" s="219" t="s">
        <v>23</v>
      </c>
    </row>
    <row r="4" spans="1:8" ht="29.25" customHeight="1" x14ac:dyDescent="0.25">
      <c r="A4" s="219"/>
      <c r="B4" s="219"/>
      <c r="C4" s="219"/>
      <c r="D4" s="198" t="s">
        <v>17</v>
      </c>
      <c r="E4" s="198" t="s">
        <v>19</v>
      </c>
      <c r="F4" s="198" t="s">
        <v>21</v>
      </c>
      <c r="G4" s="219"/>
    </row>
    <row r="5" spans="1:8" x14ac:dyDescent="0.25">
      <c r="A5" s="198" t="s">
        <v>2</v>
      </c>
      <c r="B5" s="198" t="s">
        <v>8</v>
      </c>
      <c r="C5" s="198" t="s">
        <v>15</v>
      </c>
      <c r="D5" s="198" t="s">
        <v>18</v>
      </c>
      <c r="E5" s="198" t="s">
        <v>20</v>
      </c>
      <c r="F5" s="198" t="s">
        <v>22</v>
      </c>
      <c r="G5" s="198" t="s">
        <v>24</v>
      </c>
    </row>
    <row r="6" spans="1:8" ht="27.9" customHeight="1" x14ac:dyDescent="0.25">
      <c r="A6" s="217" t="s">
        <v>209</v>
      </c>
      <c r="B6" s="217"/>
      <c r="C6" s="217"/>
      <c r="D6" s="199">
        <f>D7</f>
        <v>14.75</v>
      </c>
      <c r="E6" s="199">
        <f>E7</f>
        <v>20.22</v>
      </c>
      <c r="F6" s="199">
        <f>F7</f>
        <v>92.34</v>
      </c>
      <c r="G6" s="199">
        <f>G7</f>
        <v>625.14</v>
      </c>
    </row>
    <row r="7" spans="1:8" x14ac:dyDescent="0.25">
      <c r="A7" s="198"/>
      <c r="B7" s="200"/>
      <c r="C7" s="198"/>
      <c r="D7" s="199">
        <f>D8+D9+D10+D11+D12+D13</f>
        <v>14.75</v>
      </c>
      <c r="E7" s="199">
        <f t="shared" ref="E7:G7" si="0">E8+E9+E10+E11+E12+E13</f>
        <v>20.22</v>
      </c>
      <c r="F7" s="199">
        <f t="shared" si="0"/>
        <v>92.34</v>
      </c>
      <c r="G7" s="199">
        <f t="shared" si="0"/>
        <v>625.14</v>
      </c>
      <c r="H7" s="196"/>
    </row>
    <row r="8" spans="1:8" x14ac:dyDescent="0.25">
      <c r="A8" s="201" t="s">
        <v>163</v>
      </c>
      <c r="B8" s="202" t="s">
        <v>35</v>
      </c>
      <c r="C8" s="201">
        <v>10</v>
      </c>
      <c r="D8" s="203">
        <v>2.6</v>
      </c>
      <c r="E8" s="203">
        <v>2.65</v>
      </c>
      <c r="F8" s="203">
        <v>0.35</v>
      </c>
      <c r="G8" s="203">
        <v>36.24</v>
      </c>
      <c r="H8" s="197"/>
    </row>
    <row r="9" spans="1:8" x14ac:dyDescent="0.25">
      <c r="A9" s="201" t="s">
        <v>161</v>
      </c>
      <c r="B9" s="202" t="s">
        <v>135</v>
      </c>
      <c r="C9" s="201">
        <v>5</v>
      </c>
      <c r="D9" s="203">
        <v>0.05</v>
      </c>
      <c r="E9" s="203">
        <v>3.63</v>
      </c>
      <c r="F9" s="203">
        <v>7.0000000000000007E-2</v>
      </c>
      <c r="G9" s="203">
        <v>33.11</v>
      </c>
    </row>
    <row r="10" spans="1:8" ht="26.4" x14ac:dyDescent="0.25">
      <c r="A10" s="201" t="s">
        <v>162</v>
      </c>
      <c r="B10" s="202" t="s">
        <v>184</v>
      </c>
      <c r="C10" s="201">
        <v>255</v>
      </c>
      <c r="D10" s="203">
        <v>6.06</v>
      </c>
      <c r="E10" s="203">
        <v>8.9</v>
      </c>
      <c r="F10" s="203">
        <v>32.28</v>
      </c>
      <c r="G10" s="203">
        <v>233.45</v>
      </c>
    </row>
    <row r="11" spans="1:8" x14ac:dyDescent="0.25">
      <c r="A11" s="204"/>
      <c r="B11" s="202" t="s">
        <v>62</v>
      </c>
      <c r="C11" s="201">
        <v>40</v>
      </c>
      <c r="D11" s="203">
        <v>3</v>
      </c>
      <c r="E11" s="203">
        <v>4.72</v>
      </c>
      <c r="F11" s="203">
        <v>29.96</v>
      </c>
      <c r="G11" s="203">
        <v>182</v>
      </c>
    </row>
    <row r="12" spans="1:8" x14ac:dyDescent="0.25">
      <c r="A12" s="204" t="s">
        <v>164</v>
      </c>
      <c r="B12" s="202" t="s">
        <v>10</v>
      </c>
      <c r="C12" s="201">
        <v>200</v>
      </c>
      <c r="D12" s="203">
        <v>0</v>
      </c>
      <c r="E12" s="203">
        <v>0</v>
      </c>
      <c r="F12" s="203">
        <v>10</v>
      </c>
      <c r="G12" s="203">
        <v>42</v>
      </c>
    </row>
    <row r="13" spans="1:8" x14ac:dyDescent="0.25">
      <c r="A13" s="201"/>
      <c r="B13" s="202" t="s">
        <v>11</v>
      </c>
      <c r="C13" s="201">
        <v>40</v>
      </c>
      <c r="D13" s="203">
        <v>3.04</v>
      </c>
      <c r="E13" s="203">
        <v>0.32</v>
      </c>
      <c r="F13" s="203">
        <v>19.68</v>
      </c>
      <c r="G13" s="203">
        <v>98.34</v>
      </c>
    </row>
    <row r="14" spans="1:8" hidden="1" x14ac:dyDescent="0.25">
      <c r="A14" s="205"/>
      <c r="B14" s="202"/>
      <c r="C14" s="205"/>
      <c r="D14" s="203"/>
      <c r="E14" s="203"/>
      <c r="F14" s="203"/>
      <c r="G14" s="203"/>
    </row>
    <row r="15" spans="1:8" hidden="1" x14ac:dyDescent="0.25">
      <c r="A15" s="204"/>
      <c r="B15" s="206"/>
      <c r="C15" s="204"/>
      <c r="D15" s="207"/>
      <c r="E15" s="207"/>
      <c r="F15" s="207"/>
      <c r="G15" s="207"/>
    </row>
    <row r="16" spans="1:8" x14ac:dyDescent="0.25">
      <c r="A16" s="218" t="s">
        <v>218</v>
      </c>
      <c r="B16" s="218"/>
      <c r="C16" s="208">
        <f>SUM(C8:C15)</f>
        <v>550</v>
      </c>
      <c r="D16" s="207"/>
      <c r="E16" s="207"/>
      <c r="F16" s="207"/>
      <c r="G16" s="207"/>
    </row>
    <row r="17" spans="1:7" ht="27.9" customHeight="1" x14ac:dyDescent="0.25">
      <c r="A17" s="217" t="s">
        <v>210</v>
      </c>
      <c r="B17" s="217"/>
      <c r="C17" s="217"/>
      <c r="D17" s="199">
        <f>D18</f>
        <v>19.86</v>
      </c>
      <c r="E17" s="199">
        <f>E18</f>
        <v>19.12</v>
      </c>
      <c r="F17" s="199">
        <f>F18</f>
        <v>95.210000000000008</v>
      </c>
      <c r="G17" s="199">
        <f>G18</f>
        <v>652.68000000000006</v>
      </c>
    </row>
    <row r="18" spans="1:7" x14ac:dyDescent="0.25">
      <c r="A18" s="198"/>
      <c r="B18" s="200"/>
      <c r="C18" s="198"/>
      <c r="D18" s="199">
        <f>D19+D20+D21+D22</f>
        <v>19.86</v>
      </c>
      <c r="E18" s="199">
        <f t="shared" ref="E18:G18" si="1">E19+E20+E21+E22</f>
        <v>19.12</v>
      </c>
      <c r="F18" s="199">
        <f t="shared" si="1"/>
        <v>95.210000000000008</v>
      </c>
      <c r="G18" s="199">
        <f t="shared" si="1"/>
        <v>652.68000000000006</v>
      </c>
    </row>
    <row r="19" spans="1:7" x14ac:dyDescent="0.25">
      <c r="A19" s="204" t="s">
        <v>224</v>
      </c>
      <c r="B19" s="202" t="s">
        <v>152</v>
      </c>
      <c r="C19" s="209">
        <v>110</v>
      </c>
      <c r="D19" s="203">
        <v>9.15</v>
      </c>
      <c r="E19" s="203">
        <v>14.97</v>
      </c>
      <c r="F19" s="203">
        <v>10.6</v>
      </c>
      <c r="G19" s="203">
        <v>217.68</v>
      </c>
    </row>
    <row r="20" spans="1:7" x14ac:dyDescent="0.25">
      <c r="A20" s="201" t="s">
        <v>33</v>
      </c>
      <c r="B20" s="202" t="s">
        <v>12</v>
      </c>
      <c r="C20" s="201">
        <v>200</v>
      </c>
      <c r="D20" s="203">
        <v>7.52</v>
      </c>
      <c r="E20" s="203">
        <v>3.79</v>
      </c>
      <c r="F20" s="203">
        <v>48</v>
      </c>
      <c r="G20" s="203">
        <v>268</v>
      </c>
    </row>
    <row r="21" spans="1:7" ht="26.4" x14ac:dyDescent="0.25">
      <c r="A21" s="204" t="s">
        <v>226</v>
      </c>
      <c r="B21" s="202" t="s">
        <v>234</v>
      </c>
      <c r="C21" s="201">
        <v>200</v>
      </c>
      <c r="D21" s="203">
        <v>0.15</v>
      </c>
      <c r="E21" s="203">
        <v>0.04</v>
      </c>
      <c r="F21" s="203">
        <v>16.93</v>
      </c>
      <c r="G21" s="203">
        <v>68.66</v>
      </c>
    </row>
    <row r="22" spans="1:7" x14ac:dyDescent="0.25">
      <c r="A22" s="201"/>
      <c r="B22" s="202" t="s">
        <v>11</v>
      </c>
      <c r="C22" s="201">
        <v>40</v>
      </c>
      <c r="D22" s="203">
        <v>3.04</v>
      </c>
      <c r="E22" s="203">
        <v>0.32</v>
      </c>
      <c r="F22" s="203">
        <v>19.68</v>
      </c>
      <c r="G22" s="203">
        <v>98.34</v>
      </c>
    </row>
    <row r="23" spans="1:7" x14ac:dyDescent="0.25">
      <c r="A23" s="218" t="s">
        <v>218</v>
      </c>
      <c r="B23" s="218"/>
      <c r="C23" s="198">
        <f>SUM(C19:C22)</f>
        <v>550</v>
      </c>
      <c r="D23" s="203"/>
      <c r="E23" s="203"/>
      <c r="F23" s="203"/>
      <c r="G23" s="203"/>
    </row>
    <row r="24" spans="1:7" ht="27.9" customHeight="1" x14ac:dyDescent="0.25">
      <c r="A24" s="217" t="s">
        <v>211</v>
      </c>
      <c r="B24" s="217"/>
      <c r="C24" s="217"/>
      <c r="D24" s="199">
        <f>D25</f>
        <v>14.27</v>
      </c>
      <c r="E24" s="199">
        <f>E25</f>
        <v>28.63</v>
      </c>
      <c r="F24" s="199">
        <f>F25</f>
        <v>70.53</v>
      </c>
      <c r="G24" s="199">
        <f>G25</f>
        <v>606.59</v>
      </c>
    </row>
    <row r="25" spans="1:7" x14ac:dyDescent="0.25">
      <c r="A25" s="198"/>
      <c r="B25" s="200"/>
      <c r="C25" s="198"/>
      <c r="D25" s="199">
        <f>D26+D27+D28+D29</f>
        <v>14.27</v>
      </c>
      <c r="E25" s="199">
        <f t="shared" ref="E25:G25" si="2">E26+E27+E28+E29</f>
        <v>28.63</v>
      </c>
      <c r="F25" s="199">
        <f t="shared" si="2"/>
        <v>70.53</v>
      </c>
      <c r="G25" s="199">
        <f t="shared" si="2"/>
        <v>606.59</v>
      </c>
    </row>
    <row r="26" spans="1:7" ht="15" customHeight="1" x14ac:dyDescent="0.25">
      <c r="A26" s="204"/>
      <c r="B26" s="202" t="s">
        <v>41</v>
      </c>
      <c r="C26" s="201">
        <v>100</v>
      </c>
      <c r="D26" s="203">
        <v>0.4</v>
      </c>
      <c r="E26" s="203">
        <v>0</v>
      </c>
      <c r="F26" s="203">
        <v>9.8000000000000007</v>
      </c>
      <c r="G26" s="203">
        <v>42.84</v>
      </c>
    </row>
    <row r="27" spans="1:7" x14ac:dyDescent="0.25">
      <c r="A27" s="201" t="s">
        <v>227</v>
      </c>
      <c r="B27" s="202" t="s">
        <v>228</v>
      </c>
      <c r="C27" s="201">
        <v>200</v>
      </c>
      <c r="D27" s="203">
        <v>10.07</v>
      </c>
      <c r="E27" s="203">
        <v>28.23</v>
      </c>
      <c r="F27" s="203">
        <v>26.13</v>
      </c>
      <c r="G27" s="203">
        <v>398.85</v>
      </c>
    </row>
    <row r="28" spans="1:7" ht="21.75" customHeight="1" x14ac:dyDescent="0.25">
      <c r="A28" s="204" t="s">
        <v>164</v>
      </c>
      <c r="B28" s="202" t="s">
        <v>10</v>
      </c>
      <c r="C28" s="201">
        <v>200</v>
      </c>
      <c r="D28" s="203">
        <v>0</v>
      </c>
      <c r="E28" s="203">
        <v>0</v>
      </c>
      <c r="F28" s="203">
        <v>10</v>
      </c>
      <c r="G28" s="203">
        <v>42</v>
      </c>
    </row>
    <row r="29" spans="1:7" ht="15" customHeight="1" x14ac:dyDescent="0.25">
      <c r="A29" s="204"/>
      <c r="B29" s="202" t="s">
        <v>11</v>
      </c>
      <c r="C29" s="204">
        <v>50</v>
      </c>
      <c r="D29" s="207">
        <v>3.8</v>
      </c>
      <c r="E29" s="207">
        <v>0.4</v>
      </c>
      <c r="F29" s="207">
        <v>24.6</v>
      </c>
      <c r="G29" s="207">
        <v>122.9</v>
      </c>
    </row>
    <row r="30" spans="1:7" x14ac:dyDescent="0.25">
      <c r="A30" s="218" t="s">
        <v>218</v>
      </c>
      <c r="B30" s="218"/>
      <c r="C30" s="198">
        <f>SUM(C26:C29)</f>
        <v>550</v>
      </c>
      <c r="D30" s="203"/>
      <c r="E30" s="203"/>
      <c r="F30" s="203"/>
      <c r="G30" s="203"/>
    </row>
    <row r="31" spans="1:7" ht="27.9" customHeight="1" x14ac:dyDescent="0.25">
      <c r="A31" s="217" t="s">
        <v>212</v>
      </c>
      <c r="B31" s="217"/>
      <c r="C31" s="217"/>
      <c r="D31" s="199">
        <f>D32</f>
        <v>24.59</v>
      </c>
      <c r="E31" s="199">
        <f>E32</f>
        <v>29.189999999999998</v>
      </c>
      <c r="F31" s="199">
        <f>F32</f>
        <v>73.69</v>
      </c>
      <c r="G31" s="199">
        <f>G32</f>
        <v>780.07999999999993</v>
      </c>
    </row>
    <row r="32" spans="1:7" x14ac:dyDescent="0.25">
      <c r="A32" s="198"/>
      <c r="B32" s="200"/>
      <c r="C32" s="198"/>
      <c r="D32" s="199">
        <f>D33+D34+D35+D36+D37</f>
        <v>24.59</v>
      </c>
      <c r="E32" s="199">
        <f t="shared" ref="E32:G32" si="3">E33+E34+E35+E36+E37</f>
        <v>29.189999999999998</v>
      </c>
      <c r="F32" s="199">
        <f t="shared" si="3"/>
        <v>73.69</v>
      </c>
      <c r="G32" s="199">
        <f t="shared" si="3"/>
        <v>780.07999999999993</v>
      </c>
    </row>
    <row r="33" spans="1:7" x14ac:dyDescent="0.25">
      <c r="A33" s="204" t="s">
        <v>229</v>
      </c>
      <c r="B33" s="202" t="s">
        <v>230</v>
      </c>
      <c r="C33" s="201">
        <v>100</v>
      </c>
      <c r="D33" s="203">
        <v>1.9</v>
      </c>
      <c r="E33" s="203">
        <v>0</v>
      </c>
      <c r="F33" s="203">
        <v>7.7</v>
      </c>
      <c r="G33" s="203">
        <v>38.4</v>
      </c>
    </row>
    <row r="34" spans="1:7" x14ac:dyDescent="0.25">
      <c r="A34" s="204" t="s">
        <v>223</v>
      </c>
      <c r="B34" s="202" t="s">
        <v>231</v>
      </c>
      <c r="C34" s="201">
        <v>100</v>
      </c>
      <c r="D34" s="203">
        <v>13.72</v>
      </c>
      <c r="E34" s="203">
        <v>20.399999999999999</v>
      </c>
      <c r="F34" s="203">
        <v>1.36</v>
      </c>
      <c r="G34" s="203">
        <v>365.87</v>
      </c>
    </row>
    <row r="35" spans="1:7" x14ac:dyDescent="0.25">
      <c r="A35" s="204" t="s">
        <v>233</v>
      </c>
      <c r="B35" s="202" t="s">
        <v>232</v>
      </c>
      <c r="C35" s="201">
        <v>180</v>
      </c>
      <c r="D35" s="203">
        <v>5.53</v>
      </c>
      <c r="E35" s="203">
        <v>8.52</v>
      </c>
      <c r="F35" s="203">
        <v>24.94</v>
      </c>
      <c r="G35" s="203">
        <v>198.55</v>
      </c>
    </row>
    <row r="36" spans="1:7" x14ac:dyDescent="0.25">
      <c r="A36" s="204" t="s">
        <v>235</v>
      </c>
      <c r="B36" s="206" t="s">
        <v>260</v>
      </c>
      <c r="C36" s="201">
        <v>200</v>
      </c>
      <c r="D36" s="203">
        <v>1.92</v>
      </c>
      <c r="E36" s="203">
        <v>0.11</v>
      </c>
      <c r="F36" s="203">
        <v>29.85</v>
      </c>
      <c r="G36" s="203">
        <v>128.09</v>
      </c>
    </row>
    <row r="37" spans="1:7" ht="15" customHeight="1" x14ac:dyDescent="0.25">
      <c r="A37" s="201"/>
      <c r="B37" s="202" t="s">
        <v>11</v>
      </c>
      <c r="C37" s="201">
        <v>20</v>
      </c>
      <c r="D37" s="203">
        <v>1.52</v>
      </c>
      <c r="E37" s="203">
        <v>0.16</v>
      </c>
      <c r="F37" s="203">
        <v>9.84</v>
      </c>
      <c r="G37" s="203">
        <v>49.17</v>
      </c>
    </row>
    <row r="38" spans="1:7" ht="15" customHeight="1" x14ac:dyDescent="0.25">
      <c r="A38" s="218" t="s">
        <v>218</v>
      </c>
      <c r="B38" s="218"/>
      <c r="C38" s="198">
        <f>SUM(C33:C37)</f>
        <v>600</v>
      </c>
      <c r="D38" s="203"/>
      <c r="E38" s="203"/>
      <c r="F38" s="203"/>
      <c r="G38" s="203"/>
    </row>
    <row r="39" spans="1:7" ht="27.9" customHeight="1" x14ac:dyDescent="0.25">
      <c r="A39" s="217" t="s">
        <v>213</v>
      </c>
      <c r="B39" s="217"/>
      <c r="C39" s="217"/>
      <c r="D39" s="199">
        <f>D40</f>
        <v>26.0884</v>
      </c>
      <c r="E39" s="199">
        <f>E40</f>
        <v>24.830199999999998</v>
      </c>
      <c r="F39" s="199">
        <f>F40</f>
        <v>66.606400000000008</v>
      </c>
      <c r="G39" s="199">
        <f>G40</f>
        <v>607.92570000000001</v>
      </c>
    </row>
    <row r="40" spans="1:7" x14ac:dyDescent="0.25">
      <c r="A40" s="198"/>
      <c r="B40" s="200"/>
      <c r="C40" s="198"/>
      <c r="D40" s="199">
        <f>D41+D42+D43+D44</f>
        <v>26.0884</v>
      </c>
      <c r="E40" s="199">
        <f>E41+E42+E43+E44</f>
        <v>24.830199999999998</v>
      </c>
      <c r="F40" s="199">
        <f>F41+F42+F43+F44</f>
        <v>66.606400000000008</v>
      </c>
      <c r="G40" s="199">
        <f>G41+G42+G43+G44</f>
        <v>607.92570000000001</v>
      </c>
    </row>
    <row r="41" spans="1:7" x14ac:dyDescent="0.25">
      <c r="A41" s="205" t="s">
        <v>175</v>
      </c>
      <c r="B41" s="202" t="s">
        <v>142</v>
      </c>
      <c r="C41" s="201">
        <v>100</v>
      </c>
      <c r="D41" s="203">
        <f>0.74*1.66</f>
        <v>1.2283999999999999</v>
      </c>
      <c r="E41" s="203">
        <f>0.06*1.67</f>
        <v>0.1002</v>
      </c>
      <c r="F41" s="203">
        <f>16.92*1.67</f>
        <v>28.256400000000003</v>
      </c>
      <c r="G41" s="203">
        <f>74.71*1.67</f>
        <v>124.76569999999998</v>
      </c>
    </row>
    <row r="42" spans="1:7" x14ac:dyDescent="0.25">
      <c r="A42" s="201" t="s">
        <v>236</v>
      </c>
      <c r="B42" s="202" t="s">
        <v>237</v>
      </c>
      <c r="C42" s="201">
        <v>200</v>
      </c>
      <c r="D42" s="203">
        <v>21.06</v>
      </c>
      <c r="E42" s="203">
        <v>24.33</v>
      </c>
      <c r="F42" s="203">
        <v>3.75</v>
      </c>
      <c r="G42" s="203">
        <v>318.26</v>
      </c>
    </row>
    <row r="43" spans="1:7" x14ac:dyDescent="0.25">
      <c r="A43" s="205" t="s">
        <v>164</v>
      </c>
      <c r="B43" s="202" t="s">
        <v>10</v>
      </c>
      <c r="C43" s="205">
        <v>200</v>
      </c>
      <c r="D43" s="203">
        <v>0</v>
      </c>
      <c r="E43" s="203">
        <v>0</v>
      </c>
      <c r="F43" s="203">
        <v>10</v>
      </c>
      <c r="G43" s="203">
        <v>42</v>
      </c>
    </row>
    <row r="44" spans="1:7" ht="13.5" customHeight="1" x14ac:dyDescent="0.25">
      <c r="A44" s="204"/>
      <c r="B44" s="206" t="s">
        <v>11</v>
      </c>
      <c r="C44" s="204">
        <v>50</v>
      </c>
      <c r="D44" s="207">
        <v>3.8</v>
      </c>
      <c r="E44" s="207">
        <v>0.4</v>
      </c>
      <c r="F44" s="207">
        <v>24.6</v>
      </c>
      <c r="G44" s="207">
        <v>122.9</v>
      </c>
    </row>
    <row r="45" spans="1:7" x14ac:dyDescent="0.25">
      <c r="A45" s="218" t="s">
        <v>218</v>
      </c>
      <c r="B45" s="218"/>
      <c r="C45" s="198">
        <f>SUM(C41:C44)</f>
        <v>550</v>
      </c>
      <c r="D45" s="203"/>
      <c r="E45" s="203"/>
      <c r="F45" s="203"/>
      <c r="G45" s="203"/>
    </row>
    <row r="46" spans="1:7" ht="27.9" customHeight="1" x14ac:dyDescent="0.25">
      <c r="A46" s="217" t="s">
        <v>214</v>
      </c>
      <c r="B46" s="217"/>
      <c r="C46" s="217"/>
      <c r="D46" s="199">
        <f>D47</f>
        <v>17.700000000000003</v>
      </c>
      <c r="E46" s="199">
        <f t="shared" ref="E46:F46" si="4">E47</f>
        <v>14.259999999999998</v>
      </c>
      <c r="F46" s="199">
        <f t="shared" si="4"/>
        <v>84.039999999999992</v>
      </c>
      <c r="G46" s="199">
        <f>G47</f>
        <v>546.22</v>
      </c>
    </row>
    <row r="47" spans="1:7" x14ac:dyDescent="0.25">
      <c r="A47" s="198"/>
      <c r="B47" s="200"/>
      <c r="C47" s="198"/>
      <c r="D47" s="199">
        <f>D48+D49+D50+D51+D52+D53</f>
        <v>17.700000000000003</v>
      </c>
      <c r="E47" s="199">
        <f t="shared" ref="E47:G47" si="5">E48+E49+E50+E51+E52+E53</f>
        <v>14.259999999999998</v>
      </c>
      <c r="F47" s="199">
        <f t="shared" si="5"/>
        <v>84.039999999999992</v>
      </c>
      <c r="G47" s="199">
        <f t="shared" si="5"/>
        <v>546.22</v>
      </c>
    </row>
    <row r="48" spans="1:7" x14ac:dyDescent="0.25">
      <c r="A48" s="201" t="s">
        <v>163</v>
      </c>
      <c r="B48" s="202" t="s">
        <v>35</v>
      </c>
      <c r="C48" s="201">
        <v>10</v>
      </c>
      <c r="D48" s="203">
        <v>2.6</v>
      </c>
      <c r="E48" s="203">
        <v>2.65</v>
      </c>
      <c r="F48" s="203">
        <v>0.35</v>
      </c>
      <c r="G48" s="203">
        <v>36.24</v>
      </c>
    </row>
    <row r="49" spans="1:26" ht="18.75" customHeight="1" x14ac:dyDescent="0.25">
      <c r="A49" s="201" t="s">
        <v>161</v>
      </c>
      <c r="B49" s="202" t="s">
        <v>135</v>
      </c>
      <c r="C49" s="201">
        <v>5</v>
      </c>
      <c r="D49" s="203">
        <v>0.05</v>
      </c>
      <c r="E49" s="203">
        <v>3.63</v>
      </c>
      <c r="F49" s="203">
        <v>7.0000000000000007E-2</v>
      </c>
      <c r="G49" s="203">
        <v>33.11</v>
      </c>
      <c r="H49" s="184"/>
      <c r="I49" s="184"/>
      <c r="J49" s="184"/>
      <c r="K49" s="184"/>
      <c r="L49" s="184"/>
      <c r="M49" s="184"/>
      <c r="N49" s="185"/>
      <c r="O49" s="184"/>
      <c r="P49" s="184"/>
      <c r="Q49" s="184"/>
      <c r="R49" s="184"/>
      <c r="S49" s="184"/>
    </row>
    <row r="50" spans="1:26" ht="12.75" customHeight="1" x14ac:dyDescent="0.25">
      <c r="A50" s="204"/>
      <c r="B50" s="202" t="s">
        <v>41</v>
      </c>
      <c r="C50" s="201">
        <v>100</v>
      </c>
      <c r="D50" s="203">
        <v>0.4</v>
      </c>
      <c r="E50" s="203">
        <v>0</v>
      </c>
      <c r="F50" s="203">
        <v>9.8000000000000007</v>
      </c>
      <c r="G50" s="203">
        <v>42.84</v>
      </c>
      <c r="H50" s="184"/>
      <c r="I50" s="184"/>
      <c r="J50" s="184"/>
      <c r="K50" s="184"/>
      <c r="L50" s="184"/>
      <c r="M50" s="184"/>
      <c r="N50" s="185"/>
      <c r="O50" s="184"/>
      <c r="P50" s="184"/>
      <c r="Q50" s="184"/>
      <c r="R50" s="184"/>
      <c r="S50" s="184"/>
    </row>
    <row r="51" spans="1:26" ht="24.75" customHeight="1" x14ac:dyDescent="0.25">
      <c r="A51" s="201" t="s">
        <v>162</v>
      </c>
      <c r="B51" s="202" t="s">
        <v>238</v>
      </c>
      <c r="C51" s="201">
        <v>203</v>
      </c>
      <c r="D51" s="203">
        <v>10</v>
      </c>
      <c r="E51" s="203">
        <v>6</v>
      </c>
      <c r="F51" s="203">
        <v>38</v>
      </c>
      <c r="G51" s="203">
        <v>246</v>
      </c>
      <c r="H51" s="184"/>
      <c r="I51" s="184"/>
      <c r="J51" s="184"/>
      <c r="K51" s="184"/>
      <c r="L51" s="184"/>
      <c r="M51" s="184"/>
      <c r="N51" s="185"/>
      <c r="O51" s="184"/>
      <c r="P51" s="184"/>
      <c r="Q51" s="184"/>
      <c r="R51" s="184"/>
      <c r="S51" s="184"/>
    </row>
    <row r="52" spans="1:26" ht="12" customHeight="1" x14ac:dyDescent="0.25">
      <c r="A52" s="201" t="s">
        <v>165</v>
      </c>
      <c r="B52" s="202" t="s">
        <v>51</v>
      </c>
      <c r="C52" s="201">
        <v>200</v>
      </c>
      <c r="D52" s="203">
        <v>1.99</v>
      </c>
      <c r="E52" s="203">
        <v>1.7</v>
      </c>
      <c r="F52" s="203">
        <v>18.600000000000001</v>
      </c>
      <c r="G52" s="203">
        <v>102.03</v>
      </c>
      <c r="H52" s="184"/>
      <c r="I52" s="184"/>
      <c r="J52" s="184"/>
      <c r="K52" s="184"/>
      <c r="L52" s="184"/>
      <c r="M52" s="184"/>
      <c r="N52" s="185"/>
      <c r="O52" s="184"/>
      <c r="P52" s="184"/>
      <c r="Q52" s="184"/>
      <c r="R52" s="184"/>
      <c r="S52" s="184"/>
    </row>
    <row r="53" spans="1:26" x14ac:dyDescent="0.25">
      <c r="A53" s="201"/>
      <c r="B53" s="202" t="s">
        <v>11</v>
      </c>
      <c r="C53" s="201">
        <v>35</v>
      </c>
      <c r="D53" s="203">
        <v>2.66</v>
      </c>
      <c r="E53" s="203">
        <v>0.28000000000000003</v>
      </c>
      <c r="F53" s="203">
        <v>17.22</v>
      </c>
      <c r="G53" s="203">
        <v>86</v>
      </c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</row>
    <row r="54" spans="1:26" x14ac:dyDescent="0.25">
      <c r="A54" s="218" t="s">
        <v>218</v>
      </c>
      <c r="B54" s="218"/>
      <c r="C54" s="208">
        <f>SUM(C48:C53)</f>
        <v>553</v>
      </c>
      <c r="D54" s="207"/>
      <c r="E54" s="207"/>
      <c r="F54" s="207"/>
      <c r="G54" s="207"/>
    </row>
    <row r="55" spans="1:26" ht="27.9" customHeight="1" x14ac:dyDescent="0.25">
      <c r="A55" s="217" t="s">
        <v>64</v>
      </c>
      <c r="B55" s="217"/>
      <c r="C55" s="217"/>
      <c r="D55" s="199">
        <f>D56</f>
        <v>26.2</v>
      </c>
      <c r="E55" s="199">
        <f>E56</f>
        <v>13.679999999999998</v>
      </c>
      <c r="F55" s="199">
        <f>F56</f>
        <v>98.72999999999999</v>
      </c>
      <c r="G55" s="199">
        <f>G56</f>
        <v>640.375</v>
      </c>
    </row>
    <row r="56" spans="1:26" x14ac:dyDescent="0.25">
      <c r="A56" s="198"/>
      <c r="B56" s="200"/>
      <c r="C56" s="198"/>
      <c r="D56" s="199">
        <f>D57+D58+D59+D60</f>
        <v>26.2</v>
      </c>
      <c r="E56" s="199">
        <f t="shared" ref="E56:G56" si="6">E57+E58+E59+E60</f>
        <v>13.679999999999998</v>
      </c>
      <c r="F56" s="199">
        <f t="shared" si="6"/>
        <v>98.72999999999999</v>
      </c>
      <c r="G56" s="199">
        <f t="shared" si="6"/>
        <v>640.375</v>
      </c>
    </row>
    <row r="57" spans="1:26" ht="17.25" customHeight="1" x14ac:dyDescent="0.25">
      <c r="A57" s="204" t="s">
        <v>240</v>
      </c>
      <c r="B57" s="202" t="s">
        <v>239</v>
      </c>
      <c r="C57" s="201">
        <v>100</v>
      </c>
      <c r="D57" s="203">
        <v>14.78</v>
      </c>
      <c r="E57" s="203">
        <v>9.4499999999999993</v>
      </c>
      <c r="F57" s="203">
        <v>10.42</v>
      </c>
      <c r="G57" s="203">
        <v>185.85</v>
      </c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</row>
    <row r="58" spans="1:26" ht="13.5" customHeight="1" x14ac:dyDescent="0.25">
      <c r="A58" s="201" t="s">
        <v>33</v>
      </c>
      <c r="B58" s="202" t="s">
        <v>12</v>
      </c>
      <c r="C58" s="201">
        <v>200</v>
      </c>
      <c r="D58" s="203">
        <v>7.52</v>
      </c>
      <c r="E58" s="203">
        <v>3.79</v>
      </c>
      <c r="F58" s="203">
        <v>48</v>
      </c>
      <c r="G58" s="203">
        <v>268</v>
      </c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 spans="1:26" ht="14.25" customHeight="1" x14ac:dyDescent="0.25">
      <c r="A59" s="204" t="s">
        <v>241</v>
      </c>
      <c r="B59" s="202" t="s">
        <v>248</v>
      </c>
      <c r="C59" s="201">
        <v>200</v>
      </c>
      <c r="D59" s="203">
        <v>0.1</v>
      </c>
      <c r="E59" s="203">
        <v>0.04</v>
      </c>
      <c r="F59" s="203">
        <v>15.71</v>
      </c>
      <c r="G59" s="203">
        <v>63.6</v>
      </c>
      <c r="H59" s="186"/>
      <c r="I59" s="186"/>
      <c r="J59" s="182"/>
      <c r="K59" s="186"/>
      <c r="L59" s="186"/>
      <c r="M59" s="182"/>
      <c r="N59" s="186"/>
      <c r="O59" s="186"/>
      <c r="P59" s="182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 spans="1:26" ht="14.25" customHeight="1" x14ac:dyDescent="0.25">
      <c r="A60" s="201"/>
      <c r="B60" s="202" t="s">
        <v>11</v>
      </c>
      <c r="C60" s="201">
        <v>50</v>
      </c>
      <c r="D60" s="203">
        <f>3.04*1.25</f>
        <v>3.8</v>
      </c>
      <c r="E60" s="203">
        <f>0.32*1.25</f>
        <v>0.4</v>
      </c>
      <c r="F60" s="203">
        <f>19.68*1.25</f>
        <v>24.6</v>
      </c>
      <c r="G60" s="203">
        <f>98.34*1.25</f>
        <v>122.92500000000001</v>
      </c>
      <c r="H60" s="187"/>
      <c r="I60" s="186"/>
      <c r="J60" s="187"/>
      <c r="K60" s="186"/>
      <c r="L60" s="186"/>
      <c r="M60" s="187"/>
      <c r="N60" s="182"/>
      <c r="O60" s="182"/>
      <c r="P60" s="182"/>
      <c r="Q60" s="182"/>
      <c r="R60" s="182"/>
      <c r="S60" s="182"/>
      <c r="T60" s="182"/>
      <c r="U60" s="182"/>
      <c r="V60" s="182"/>
      <c r="W60" s="186"/>
      <c r="X60" s="182"/>
      <c r="Y60" s="182"/>
      <c r="Z60" s="187"/>
    </row>
    <row r="61" spans="1:26" ht="15" customHeight="1" x14ac:dyDescent="0.25">
      <c r="A61" s="218" t="s">
        <v>218</v>
      </c>
      <c r="B61" s="218"/>
      <c r="C61" s="208">
        <f>SUM(C57:C60)</f>
        <v>550</v>
      </c>
      <c r="D61" s="207"/>
      <c r="E61" s="207"/>
      <c r="F61" s="207"/>
      <c r="G61" s="207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</row>
    <row r="62" spans="1:26" ht="27.9" customHeight="1" x14ac:dyDescent="0.25">
      <c r="A62" s="217" t="s">
        <v>215</v>
      </c>
      <c r="B62" s="217"/>
      <c r="C62" s="217"/>
      <c r="D62" s="199">
        <f>D63</f>
        <v>19.87</v>
      </c>
      <c r="E62" s="199">
        <f>E63</f>
        <v>21.76</v>
      </c>
      <c r="F62" s="199">
        <f>F63</f>
        <v>68.66</v>
      </c>
      <c r="G62" s="199">
        <f>G63</f>
        <v>567.27</v>
      </c>
    </row>
    <row r="63" spans="1:26" x14ac:dyDescent="0.25">
      <c r="A63" s="198"/>
      <c r="B63" s="200" t="s">
        <v>66</v>
      </c>
      <c r="C63" s="198"/>
      <c r="D63" s="199">
        <f>D64+D65+D66+D67+D68</f>
        <v>19.87</v>
      </c>
      <c r="E63" s="199">
        <f t="shared" ref="E63:G63" si="7">E64+E65+E66+E67+E68</f>
        <v>21.76</v>
      </c>
      <c r="F63" s="199">
        <f t="shared" si="7"/>
        <v>68.66</v>
      </c>
      <c r="G63" s="199">
        <f t="shared" si="7"/>
        <v>567.27</v>
      </c>
    </row>
    <row r="64" spans="1:26" x14ac:dyDescent="0.25">
      <c r="A64" s="201" t="s">
        <v>242</v>
      </c>
      <c r="B64" s="202" t="s">
        <v>243</v>
      </c>
      <c r="C64" s="201">
        <v>100</v>
      </c>
      <c r="D64" s="210">
        <v>0.8</v>
      </c>
      <c r="E64" s="203">
        <v>0</v>
      </c>
      <c r="F64" s="203">
        <v>1.7</v>
      </c>
      <c r="G64" s="203">
        <v>10</v>
      </c>
    </row>
    <row r="65" spans="1:27" x14ac:dyDescent="0.25">
      <c r="A65" s="201" t="s">
        <v>131</v>
      </c>
      <c r="B65" s="202" t="s">
        <v>141</v>
      </c>
      <c r="C65" s="201">
        <v>100</v>
      </c>
      <c r="D65" s="203">
        <v>13.2</v>
      </c>
      <c r="E65" s="203">
        <v>11.2</v>
      </c>
      <c r="F65" s="203">
        <v>17.8</v>
      </c>
      <c r="G65" s="203">
        <v>231.1</v>
      </c>
    </row>
    <row r="66" spans="1:27" x14ac:dyDescent="0.25">
      <c r="A66" s="201" t="s">
        <v>34</v>
      </c>
      <c r="B66" s="202" t="s">
        <v>32</v>
      </c>
      <c r="C66" s="209">
        <v>200</v>
      </c>
      <c r="D66" s="203">
        <v>4.3499999999999996</v>
      </c>
      <c r="E66" s="203">
        <v>10.4</v>
      </c>
      <c r="F66" s="203">
        <v>29.32</v>
      </c>
      <c r="G66" s="203">
        <v>235</v>
      </c>
    </row>
    <row r="67" spans="1:27" x14ac:dyDescent="0.25">
      <c r="A67" s="204" t="s">
        <v>164</v>
      </c>
      <c r="B67" s="202" t="s">
        <v>10</v>
      </c>
      <c r="C67" s="205">
        <v>200</v>
      </c>
      <c r="D67" s="203">
        <v>0</v>
      </c>
      <c r="E67" s="203">
        <v>0</v>
      </c>
      <c r="F67" s="203">
        <v>10</v>
      </c>
      <c r="G67" s="203">
        <v>42</v>
      </c>
    </row>
    <row r="68" spans="1:27" x14ac:dyDescent="0.25">
      <c r="A68" s="201"/>
      <c r="B68" s="202" t="s">
        <v>11</v>
      </c>
      <c r="C68" s="201">
        <v>20</v>
      </c>
      <c r="D68" s="203">
        <v>1.52</v>
      </c>
      <c r="E68" s="203">
        <v>0.16</v>
      </c>
      <c r="F68" s="203">
        <v>9.84</v>
      </c>
      <c r="G68" s="203">
        <v>49.17</v>
      </c>
    </row>
    <row r="69" spans="1:27" x14ac:dyDescent="0.25">
      <c r="A69" s="218" t="s">
        <v>218</v>
      </c>
      <c r="B69" s="218"/>
      <c r="C69" s="211">
        <f>C64+C65+C66+C67+C68</f>
        <v>620</v>
      </c>
      <c r="D69" s="203"/>
      <c r="E69" s="203"/>
      <c r="F69" s="203"/>
      <c r="G69" s="203"/>
    </row>
    <row r="70" spans="1:27" ht="27.9" customHeight="1" x14ac:dyDescent="0.25">
      <c r="A70" s="217" t="s">
        <v>216</v>
      </c>
      <c r="B70" s="217"/>
      <c r="C70" s="217"/>
      <c r="D70" s="199">
        <f>D71</f>
        <v>39.269999999999996</v>
      </c>
      <c r="E70" s="199">
        <f>E71</f>
        <v>12.33</v>
      </c>
      <c r="F70" s="199">
        <f>F71</f>
        <v>95.990000000000009</v>
      </c>
      <c r="G70" s="199">
        <f>G71</f>
        <v>662.44999999999993</v>
      </c>
    </row>
    <row r="71" spans="1:27" x14ac:dyDescent="0.25">
      <c r="A71" s="198"/>
      <c r="B71" s="200"/>
      <c r="C71" s="198"/>
      <c r="D71" s="199">
        <f>D72+D73+D74+D75</f>
        <v>39.269999999999996</v>
      </c>
      <c r="E71" s="199">
        <f t="shared" ref="E71:G71" si="8">E72+E73+E74+E75</f>
        <v>12.33</v>
      </c>
      <c r="F71" s="199">
        <f t="shared" si="8"/>
        <v>95.990000000000009</v>
      </c>
      <c r="G71" s="199">
        <f t="shared" si="8"/>
        <v>662.44999999999993</v>
      </c>
    </row>
    <row r="72" spans="1:27" ht="12.75" customHeight="1" x14ac:dyDescent="0.25">
      <c r="A72" s="201" t="s">
        <v>244</v>
      </c>
      <c r="B72" s="202" t="s">
        <v>245</v>
      </c>
      <c r="C72" s="201">
        <v>200</v>
      </c>
      <c r="D72" s="203">
        <v>33.92</v>
      </c>
      <c r="E72" s="203">
        <v>11.93</v>
      </c>
      <c r="F72" s="203">
        <v>49.56</v>
      </c>
      <c r="G72" s="203">
        <v>441.31</v>
      </c>
    </row>
    <row r="73" spans="1:27" x14ac:dyDescent="0.25">
      <c r="A73" s="201"/>
      <c r="B73" s="202" t="s">
        <v>41</v>
      </c>
      <c r="C73" s="201">
        <v>100</v>
      </c>
      <c r="D73" s="203">
        <v>0.4</v>
      </c>
      <c r="E73" s="203">
        <v>0</v>
      </c>
      <c r="F73" s="203">
        <v>9.8000000000000007</v>
      </c>
      <c r="G73" s="203">
        <v>42.84</v>
      </c>
    </row>
    <row r="74" spans="1:27" ht="26.4" x14ac:dyDescent="0.25">
      <c r="A74" s="201" t="s">
        <v>42</v>
      </c>
      <c r="B74" s="202" t="s">
        <v>249</v>
      </c>
      <c r="C74" s="201">
        <v>200</v>
      </c>
      <c r="D74" s="203">
        <v>1.1499999999999999</v>
      </c>
      <c r="E74" s="203"/>
      <c r="F74" s="203">
        <v>12.03</v>
      </c>
      <c r="G74" s="203">
        <v>55.4</v>
      </c>
    </row>
    <row r="75" spans="1:27" x14ac:dyDescent="0.25">
      <c r="A75" s="204"/>
      <c r="B75" s="206" t="s">
        <v>11</v>
      </c>
      <c r="C75" s="204">
        <v>50</v>
      </c>
      <c r="D75" s="207">
        <v>3.8</v>
      </c>
      <c r="E75" s="207">
        <v>0.4</v>
      </c>
      <c r="F75" s="207">
        <v>24.6</v>
      </c>
      <c r="G75" s="207">
        <v>122.9</v>
      </c>
    </row>
    <row r="76" spans="1:27" x14ac:dyDescent="0.25">
      <c r="A76" s="218" t="s">
        <v>218</v>
      </c>
      <c r="B76" s="218"/>
      <c r="C76" s="198">
        <f>SUM(C72:C75)</f>
        <v>550</v>
      </c>
      <c r="D76" s="203"/>
      <c r="E76" s="203"/>
      <c r="F76" s="203"/>
      <c r="G76" s="203"/>
    </row>
    <row r="77" spans="1:27" ht="27.9" customHeight="1" x14ac:dyDescent="0.25">
      <c r="A77" s="217" t="s">
        <v>217</v>
      </c>
      <c r="B77" s="217"/>
      <c r="C77" s="217"/>
      <c r="D77" s="199">
        <f>D78</f>
        <v>21.26</v>
      </c>
      <c r="E77" s="199">
        <f>E78</f>
        <v>9.64</v>
      </c>
      <c r="F77" s="199">
        <f>F78</f>
        <v>94.199999999999989</v>
      </c>
      <c r="G77" s="199">
        <f>G78</f>
        <v>568.11</v>
      </c>
      <c r="H77" s="194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9"/>
    </row>
    <row r="78" spans="1:27" x14ac:dyDescent="0.25">
      <c r="A78" s="198"/>
      <c r="B78" s="200"/>
      <c r="C78" s="198"/>
      <c r="D78" s="199">
        <f>D79+D80+D81+D82</f>
        <v>21.26</v>
      </c>
      <c r="E78" s="199">
        <f t="shared" ref="E78:G78" si="9">E79+E80+E81+E82</f>
        <v>9.64</v>
      </c>
      <c r="F78" s="199">
        <f t="shared" si="9"/>
        <v>94.199999999999989</v>
      </c>
      <c r="G78" s="199">
        <f t="shared" si="9"/>
        <v>568.11</v>
      </c>
      <c r="H78" s="194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9"/>
    </row>
    <row r="79" spans="1:27" x14ac:dyDescent="0.25">
      <c r="A79" s="201" t="s">
        <v>247</v>
      </c>
      <c r="B79" s="202" t="s">
        <v>246</v>
      </c>
      <c r="C79" s="201">
        <v>100</v>
      </c>
      <c r="D79" s="203">
        <v>12.38</v>
      </c>
      <c r="E79" s="203">
        <v>5.61</v>
      </c>
      <c r="F79" s="203">
        <v>6.3</v>
      </c>
      <c r="G79" s="203">
        <v>125.21</v>
      </c>
      <c r="H79" s="186"/>
      <c r="I79" s="186"/>
      <c r="J79" s="186"/>
      <c r="K79" s="186"/>
      <c r="L79" s="186"/>
      <c r="M79" s="186"/>
      <c r="N79" s="186"/>
      <c r="O79" s="186"/>
      <c r="P79" s="182"/>
      <c r="Q79" s="186"/>
      <c r="R79" s="186"/>
      <c r="S79" s="186"/>
      <c r="T79" s="186"/>
      <c r="U79" s="186"/>
      <c r="V79" s="186"/>
      <c r="W79" s="186"/>
      <c r="X79" s="186"/>
      <c r="Y79" s="186"/>
      <c r="Z79" s="186"/>
    </row>
    <row r="80" spans="1:27" x14ac:dyDescent="0.25">
      <c r="A80" s="201" t="s">
        <v>171</v>
      </c>
      <c r="B80" s="202" t="s">
        <v>150</v>
      </c>
      <c r="C80" s="201">
        <v>200</v>
      </c>
      <c r="D80" s="203">
        <v>5.08</v>
      </c>
      <c r="E80" s="203">
        <v>3.63</v>
      </c>
      <c r="F80" s="203">
        <v>53.3</v>
      </c>
      <c r="G80" s="203">
        <v>278</v>
      </c>
      <c r="H80" s="186"/>
      <c r="I80" s="186"/>
      <c r="J80" s="186"/>
      <c r="K80" s="186"/>
      <c r="L80" s="186"/>
      <c r="M80" s="186"/>
      <c r="N80" s="182"/>
      <c r="O80" s="182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</row>
    <row r="81" spans="1:26" x14ac:dyDescent="0.25">
      <c r="A81" s="204" t="s">
        <v>164</v>
      </c>
      <c r="B81" s="202" t="s">
        <v>10</v>
      </c>
      <c r="C81" s="205">
        <v>200</v>
      </c>
      <c r="D81" s="203">
        <v>0</v>
      </c>
      <c r="E81" s="203">
        <v>0</v>
      </c>
      <c r="F81" s="203">
        <v>10</v>
      </c>
      <c r="G81" s="203">
        <v>42</v>
      </c>
      <c r="H81" s="186"/>
      <c r="I81" s="186"/>
      <c r="J81" s="182"/>
      <c r="K81" s="186"/>
      <c r="L81" s="186"/>
      <c r="M81" s="186"/>
      <c r="N81" s="186"/>
      <c r="O81" s="186"/>
      <c r="P81" s="182"/>
      <c r="Q81" s="182"/>
      <c r="R81" s="182"/>
      <c r="S81" s="182"/>
      <c r="T81" s="182"/>
      <c r="U81" s="182"/>
      <c r="V81" s="182"/>
      <c r="W81" s="186"/>
      <c r="X81" s="182"/>
      <c r="Y81" s="182"/>
      <c r="Z81" s="186"/>
    </row>
    <row r="82" spans="1:26" x14ac:dyDescent="0.25">
      <c r="A82" s="204"/>
      <c r="B82" s="206" t="s">
        <v>11</v>
      </c>
      <c r="C82" s="204">
        <v>50</v>
      </c>
      <c r="D82" s="207">
        <v>3.8</v>
      </c>
      <c r="E82" s="207">
        <v>0.4</v>
      </c>
      <c r="F82" s="207">
        <v>24.6</v>
      </c>
      <c r="G82" s="207">
        <v>122.9</v>
      </c>
      <c r="H82" s="186"/>
      <c r="I82" s="186"/>
      <c r="J82" s="182"/>
      <c r="K82" s="186"/>
      <c r="L82" s="186"/>
      <c r="M82" s="186"/>
      <c r="N82" s="186"/>
      <c r="O82" s="186"/>
      <c r="P82" s="182"/>
      <c r="Q82" s="182"/>
      <c r="R82" s="182"/>
      <c r="S82" s="182"/>
      <c r="T82" s="182"/>
      <c r="U82" s="182"/>
      <c r="V82" s="182"/>
      <c r="W82" s="186"/>
      <c r="X82" s="182"/>
      <c r="Y82" s="182"/>
      <c r="Z82" s="186"/>
    </row>
    <row r="83" spans="1:26" x14ac:dyDescent="0.25">
      <c r="A83" s="218" t="s">
        <v>218</v>
      </c>
      <c r="B83" s="218"/>
      <c r="C83" s="211">
        <f>SUM(C79:C82)</f>
        <v>550</v>
      </c>
      <c r="D83" s="201"/>
      <c r="E83" s="201"/>
      <c r="F83" s="201"/>
      <c r="G83" s="201"/>
      <c r="H83" s="195"/>
      <c r="I83" s="190"/>
      <c r="J83" s="191"/>
      <c r="K83" s="190"/>
      <c r="L83" s="190"/>
      <c r="M83" s="190"/>
      <c r="N83" s="192"/>
      <c r="O83" s="192"/>
      <c r="P83" s="191"/>
      <c r="Q83" s="191"/>
      <c r="R83" s="191"/>
      <c r="S83" s="191"/>
      <c r="T83" s="191"/>
      <c r="U83" s="191"/>
      <c r="V83" s="191"/>
      <c r="W83" s="192"/>
      <c r="X83" s="191"/>
      <c r="Y83" s="191"/>
      <c r="Z83" s="192"/>
    </row>
    <row r="84" spans="1:26" x14ac:dyDescent="0.25">
      <c r="A84" s="217" t="s">
        <v>250</v>
      </c>
      <c r="B84" s="217"/>
      <c r="C84" s="217"/>
      <c r="D84" s="199">
        <f>D85</f>
        <v>19.32</v>
      </c>
      <c r="E84" s="199">
        <f>E85</f>
        <v>23.13</v>
      </c>
      <c r="F84" s="199">
        <f>F85</f>
        <v>80.22</v>
      </c>
      <c r="G84" s="199">
        <f>G85</f>
        <v>621.15</v>
      </c>
    </row>
    <row r="85" spans="1:26" x14ac:dyDescent="0.25">
      <c r="A85" s="198"/>
      <c r="B85" s="200"/>
      <c r="C85" s="198"/>
      <c r="D85" s="199">
        <f>D86+D87+D88+D89+D90+D91</f>
        <v>19.32</v>
      </c>
      <c r="E85" s="199">
        <f t="shared" ref="E85:G85" si="10">E86+E87+E88+E89+E90+E91</f>
        <v>23.13</v>
      </c>
      <c r="F85" s="199">
        <f t="shared" si="10"/>
        <v>80.22</v>
      </c>
      <c r="G85" s="199">
        <f t="shared" si="10"/>
        <v>621.15</v>
      </c>
    </row>
    <row r="86" spans="1:26" x14ac:dyDescent="0.25">
      <c r="A86" s="201" t="s">
        <v>163</v>
      </c>
      <c r="B86" s="202" t="s">
        <v>35</v>
      </c>
      <c r="C86" s="201">
        <v>10</v>
      </c>
      <c r="D86" s="203">
        <v>2.6</v>
      </c>
      <c r="E86" s="203">
        <v>2.65</v>
      </c>
      <c r="F86" s="203">
        <v>0.35</v>
      </c>
      <c r="G86" s="203">
        <v>36.24</v>
      </c>
    </row>
    <row r="87" spans="1:26" x14ac:dyDescent="0.25">
      <c r="A87" s="201" t="s">
        <v>161</v>
      </c>
      <c r="B87" s="202" t="s">
        <v>135</v>
      </c>
      <c r="C87" s="201">
        <v>5</v>
      </c>
      <c r="D87" s="203">
        <v>0.05</v>
      </c>
      <c r="E87" s="203">
        <v>3.63</v>
      </c>
      <c r="F87" s="203">
        <v>7.0000000000000007E-2</v>
      </c>
      <c r="G87" s="203">
        <v>33.11</v>
      </c>
    </row>
    <row r="88" spans="1:26" ht="26.4" x14ac:dyDescent="0.25">
      <c r="A88" s="201" t="s">
        <v>162</v>
      </c>
      <c r="B88" s="202" t="s">
        <v>187</v>
      </c>
      <c r="C88" s="201">
        <v>255</v>
      </c>
      <c r="D88" s="203">
        <v>10.63</v>
      </c>
      <c r="E88" s="203">
        <v>11.81</v>
      </c>
      <c r="F88" s="203">
        <v>20.16</v>
      </c>
      <c r="G88" s="203">
        <v>229.46</v>
      </c>
    </row>
    <row r="89" spans="1:26" x14ac:dyDescent="0.25">
      <c r="A89" s="204"/>
      <c r="B89" s="202" t="s">
        <v>62</v>
      </c>
      <c r="C89" s="201">
        <v>40</v>
      </c>
      <c r="D89" s="203">
        <v>3</v>
      </c>
      <c r="E89" s="203">
        <v>4.72</v>
      </c>
      <c r="F89" s="203">
        <v>29.96</v>
      </c>
      <c r="G89" s="203">
        <v>182</v>
      </c>
    </row>
    <row r="90" spans="1:26" x14ac:dyDescent="0.25">
      <c r="A90" s="204" t="s">
        <v>164</v>
      </c>
      <c r="B90" s="202" t="s">
        <v>10</v>
      </c>
      <c r="C90" s="201">
        <v>200</v>
      </c>
      <c r="D90" s="203">
        <v>0</v>
      </c>
      <c r="E90" s="203">
        <v>0</v>
      </c>
      <c r="F90" s="203">
        <v>10</v>
      </c>
      <c r="G90" s="203">
        <v>42</v>
      </c>
    </row>
    <row r="91" spans="1:26" x14ac:dyDescent="0.25">
      <c r="A91" s="201"/>
      <c r="B91" s="202" t="s">
        <v>11</v>
      </c>
      <c r="C91" s="201">
        <v>40</v>
      </c>
      <c r="D91" s="203">
        <v>3.04</v>
      </c>
      <c r="E91" s="203">
        <v>0.32</v>
      </c>
      <c r="F91" s="203">
        <v>19.68</v>
      </c>
      <c r="G91" s="203">
        <v>98.34</v>
      </c>
    </row>
    <row r="92" spans="1:26" x14ac:dyDescent="0.25">
      <c r="A92" s="215" t="s">
        <v>218</v>
      </c>
      <c r="B92" s="216"/>
      <c r="C92" s="208">
        <f>C86+C87+C88+C89+C90+C91</f>
        <v>550</v>
      </c>
      <c r="D92" s="207"/>
      <c r="E92" s="207"/>
      <c r="F92" s="207"/>
      <c r="G92" s="207" t="s">
        <v>225</v>
      </c>
    </row>
    <row r="93" spans="1:26" x14ac:dyDescent="0.25">
      <c r="A93" s="217" t="s">
        <v>251</v>
      </c>
      <c r="B93" s="217"/>
      <c r="C93" s="217"/>
      <c r="D93" s="199">
        <f>D94</f>
        <v>24.049999999999997</v>
      </c>
      <c r="E93" s="199">
        <f>E94</f>
        <v>19.839999999999996</v>
      </c>
      <c r="F93" s="199">
        <f>F94</f>
        <v>90.920000000000016</v>
      </c>
      <c r="G93" s="199">
        <f>G94</f>
        <v>653.56999999999994</v>
      </c>
    </row>
    <row r="94" spans="1:26" x14ac:dyDescent="0.25">
      <c r="A94" s="198"/>
      <c r="B94" s="200"/>
      <c r="C94" s="198"/>
      <c r="D94" s="199">
        <f>D95+D96+D97+D98+D99</f>
        <v>24.049999999999997</v>
      </c>
      <c r="E94" s="199">
        <f t="shared" ref="E94:G94" si="11">E95+E96+E97+E98+E99</f>
        <v>19.839999999999996</v>
      </c>
      <c r="F94" s="199">
        <f t="shared" si="11"/>
        <v>90.920000000000016</v>
      </c>
      <c r="G94" s="199">
        <f t="shared" si="11"/>
        <v>653.56999999999994</v>
      </c>
    </row>
    <row r="95" spans="1:26" x14ac:dyDescent="0.25">
      <c r="A95" s="201" t="s">
        <v>131</v>
      </c>
      <c r="B95" s="202" t="s">
        <v>141</v>
      </c>
      <c r="C95" s="201">
        <v>100</v>
      </c>
      <c r="D95" s="203">
        <v>13.2</v>
      </c>
      <c r="E95" s="203">
        <v>11.2</v>
      </c>
      <c r="F95" s="203">
        <v>17.8</v>
      </c>
      <c r="G95" s="203">
        <v>231.1</v>
      </c>
    </row>
    <row r="96" spans="1:26" x14ac:dyDescent="0.25">
      <c r="A96" s="204" t="s">
        <v>38</v>
      </c>
      <c r="B96" s="202" t="s">
        <v>36</v>
      </c>
      <c r="C96" s="201">
        <v>180</v>
      </c>
      <c r="D96" s="203">
        <v>5.72</v>
      </c>
      <c r="E96" s="203">
        <v>6.23</v>
      </c>
      <c r="F96" s="203">
        <v>35.6</v>
      </c>
      <c r="G96" s="203">
        <v>221.17</v>
      </c>
    </row>
    <row r="97" spans="1:7" x14ac:dyDescent="0.25">
      <c r="A97" s="205" t="s">
        <v>173</v>
      </c>
      <c r="B97" s="202" t="s">
        <v>158</v>
      </c>
      <c r="C97" s="201">
        <v>20</v>
      </c>
      <c r="D97" s="203">
        <v>0.18</v>
      </c>
      <c r="E97" s="203">
        <v>2.0099999999999998</v>
      </c>
      <c r="F97" s="203">
        <v>0.89</v>
      </c>
      <c r="G97" s="203">
        <v>23</v>
      </c>
    </row>
    <row r="98" spans="1:7" ht="26.4" x14ac:dyDescent="0.25">
      <c r="A98" s="201" t="s">
        <v>42</v>
      </c>
      <c r="B98" s="202" t="s">
        <v>249</v>
      </c>
      <c r="C98" s="201">
        <v>200</v>
      </c>
      <c r="D98" s="203">
        <v>1.1499999999999999</v>
      </c>
      <c r="E98" s="203"/>
      <c r="F98" s="203">
        <v>12.03</v>
      </c>
      <c r="G98" s="203">
        <v>55.4</v>
      </c>
    </row>
    <row r="99" spans="1:7" x14ac:dyDescent="0.25">
      <c r="A99" s="204"/>
      <c r="B99" s="206" t="s">
        <v>11</v>
      </c>
      <c r="C99" s="204">
        <v>50</v>
      </c>
      <c r="D99" s="207">
        <v>3.8</v>
      </c>
      <c r="E99" s="207">
        <v>0.4</v>
      </c>
      <c r="F99" s="207">
        <v>24.6</v>
      </c>
      <c r="G99" s="207">
        <v>122.9</v>
      </c>
    </row>
    <row r="100" spans="1:7" x14ac:dyDescent="0.25">
      <c r="A100" s="215" t="s">
        <v>218</v>
      </c>
      <c r="B100" s="216"/>
      <c r="C100" s="198">
        <f>SUM(C95:C99)</f>
        <v>550</v>
      </c>
      <c r="D100" s="203"/>
      <c r="E100" s="203"/>
      <c r="F100" s="203"/>
      <c r="G100" s="203"/>
    </row>
    <row r="101" spans="1:7" x14ac:dyDescent="0.25">
      <c r="A101" s="217" t="s">
        <v>252</v>
      </c>
      <c r="B101" s="217"/>
      <c r="C101" s="217"/>
      <c r="D101" s="199">
        <f>D102</f>
        <v>24.7</v>
      </c>
      <c r="E101" s="199">
        <f>E102</f>
        <v>31.949999999999996</v>
      </c>
      <c r="F101" s="199">
        <f>F102</f>
        <v>49.08</v>
      </c>
      <c r="G101" s="199">
        <f>G102</f>
        <v>589.2600000000001</v>
      </c>
    </row>
    <row r="102" spans="1:7" x14ac:dyDescent="0.25">
      <c r="A102" s="198"/>
      <c r="B102" s="200"/>
      <c r="C102" s="198"/>
      <c r="D102" s="199">
        <f>D103+D104+D105+D106+D107</f>
        <v>24.7</v>
      </c>
      <c r="E102" s="199">
        <f t="shared" ref="E102:G102" si="12">E103+E104+E105+E106+E107</f>
        <v>31.949999999999996</v>
      </c>
      <c r="F102" s="199">
        <f t="shared" si="12"/>
        <v>49.08</v>
      </c>
      <c r="G102" s="199">
        <f t="shared" si="12"/>
        <v>589.2600000000001</v>
      </c>
    </row>
    <row r="103" spans="1:7" x14ac:dyDescent="0.25">
      <c r="A103" s="201" t="s">
        <v>161</v>
      </c>
      <c r="B103" s="202" t="s">
        <v>135</v>
      </c>
      <c r="C103" s="201">
        <v>10</v>
      </c>
      <c r="D103" s="203">
        <v>0.1</v>
      </c>
      <c r="E103" s="203">
        <v>7.26</v>
      </c>
      <c r="F103" s="203">
        <v>0.14000000000000001</v>
      </c>
      <c r="G103" s="203">
        <v>66.22</v>
      </c>
    </row>
    <row r="104" spans="1:7" x14ac:dyDescent="0.25">
      <c r="A104" s="201" t="s">
        <v>236</v>
      </c>
      <c r="B104" s="202" t="s">
        <v>237</v>
      </c>
      <c r="C104" s="201">
        <v>200</v>
      </c>
      <c r="D104" s="203">
        <v>21.06</v>
      </c>
      <c r="E104" s="203">
        <v>24.33</v>
      </c>
      <c r="F104" s="203">
        <v>3.75</v>
      </c>
      <c r="G104" s="203">
        <v>318.26</v>
      </c>
    </row>
    <row r="105" spans="1:7" x14ac:dyDescent="0.25">
      <c r="A105" s="204"/>
      <c r="B105" s="202" t="s">
        <v>41</v>
      </c>
      <c r="C105" s="201">
        <v>100</v>
      </c>
      <c r="D105" s="203">
        <v>0.4</v>
      </c>
      <c r="E105" s="203">
        <v>0</v>
      </c>
      <c r="F105" s="203">
        <v>9.8000000000000007</v>
      </c>
      <c r="G105" s="203">
        <v>42.84</v>
      </c>
    </row>
    <row r="106" spans="1:7" x14ac:dyDescent="0.25">
      <c r="A106" s="204" t="s">
        <v>241</v>
      </c>
      <c r="B106" s="202" t="s">
        <v>248</v>
      </c>
      <c r="C106" s="201">
        <v>200</v>
      </c>
      <c r="D106" s="203">
        <v>0.1</v>
      </c>
      <c r="E106" s="203">
        <v>0.04</v>
      </c>
      <c r="F106" s="203">
        <v>15.71</v>
      </c>
      <c r="G106" s="203">
        <v>63.6</v>
      </c>
    </row>
    <row r="107" spans="1:7" x14ac:dyDescent="0.25">
      <c r="A107" s="204"/>
      <c r="B107" s="202" t="s">
        <v>11</v>
      </c>
      <c r="C107" s="201">
        <v>40</v>
      </c>
      <c r="D107" s="203">
        <v>3.04</v>
      </c>
      <c r="E107" s="203">
        <v>0.32</v>
      </c>
      <c r="F107" s="203">
        <v>19.68</v>
      </c>
      <c r="G107" s="203">
        <v>98.34</v>
      </c>
    </row>
    <row r="108" spans="1:7" x14ac:dyDescent="0.25">
      <c r="A108" s="215" t="s">
        <v>218</v>
      </c>
      <c r="B108" s="216"/>
      <c r="C108" s="198">
        <f>C103+C104+C105+C106+C107</f>
        <v>550</v>
      </c>
      <c r="D108" s="203"/>
      <c r="E108" s="203"/>
      <c r="F108" s="203"/>
      <c r="G108" s="203"/>
    </row>
    <row r="109" spans="1:7" x14ac:dyDescent="0.25">
      <c r="A109" s="217" t="s">
        <v>253</v>
      </c>
      <c r="B109" s="217"/>
      <c r="C109" s="217"/>
      <c r="D109" s="199">
        <f>D110</f>
        <v>17.059999999999999</v>
      </c>
      <c r="E109" s="199">
        <f>E110</f>
        <v>20.909999999999997</v>
      </c>
      <c r="F109" s="199">
        <f>F110</f>
        <v>87.06</v>
      </c>
      <c r="G109" s="199">
        <f>G110</f>
        <v>617.11</v>
      </c>
    </row>
    <row r="110" spans="1:7" x14ac:dyDescent="0.25">
      <c r="A110" s="198"/>
      <c r="B110" s="200"/>
      <c r="C110" s="198"/>
      <c r="D110" s="199">
        <f>D111+D112+D113+D114</f>
        <v>17.059999999999999</v>
      </c>
      <c r="E110" s="199">
        <f t="shared" ref="E110:G110" si="13">E111+E112+E113+E114</f>
        <v>20.909999999999997</v>
      </c>
      <c r="F110" s="199">
        <f t="shared" si="13"/>
        <v>87.06</v>
      </c>
      <c r="G110" s="199">
        <f t="shared" si="13"/>
        <v>617.11</v>
      </c>
    </row>
    <row r="111" spans="1:7" x14ac:dyDescent="0.25">
      <c r="A111" s="204" t="s">
        <v>43</v>
      </c>
      <c r="B111" s="202" t="s">
        <v>220</v>
      </c>
      <c r="C111" s="201">
        <v>100</v>
      </c>
      <c r="D111" s="203">
        <v>6.99</v>
      </c>
      <c r="E111" s="203">
        <v>10</v>
      </c>
      <c r="F111" s="203">
        <v>3.29</v>
      </c>
      <c r="G111" s="203">
        <v>131.12</v>
      </c>
    </row>
    <row r="112" spans="1:7" x14ac:dyDescent="0.25">
      <c r="A112" s="201" t="s">
        <v>34</v>
      </c>
      <c r="B112" s="202" t="s">
        <v>32</v>
      </c>
      <c r="C112" s="209">
        <v>200</v>
      </c>
      <c r="D112" s="203">
        <v>4.3499999999999996</v>
      </c>
      <c r="E112" s="203">
        <v>10.4</v>
      </c>
      <c r="F112" s="203">
        <v>29.32</v>
      </c>
      <c r="G112" s="203">
        <v>235</v>
      </c>
    </row>
    <row r="113" spans="1:7" x14ac:dyDescent="0.25">
      <c r="A113" s="204" t="s">
        <v>235</v>
      </c>
      <c r="B113" s="206" t="s">
        <v>260</v>
      </c>
      <c r="C113" s="201">
        <v>200</v>
      </c>
      <c r="D113" s="203">
        <v>1.92</v>
      </c>
      <c r="E113" s="203">
        <v>0.11</v>
      </c>
      <c r="F113" s="203">
        <v>29.85</v>
      </c>
      <c r="G113" s="203">
        <v>128.09</v>
      </c>
    </row>
    <row r="114" spans="1:7" x14ac:dyDescent="0.25">
      <c r="A114" s="204"/>
      <c r="B114" s="206" t="s">
        <v>11</v>
      </c>
      <c r="C114" s="204">
        <v>50</v>
      </c>
      <c r="D114" s="207">
        <v>3.8</v>
      </c>
      <c r="E114" s="207">
        <v>0.4</v>
      </c>
      <c r="F114" s="207">
        <v>24.6</v>
      </c>
      <c r="G114" s="207">
        <v>122.9</v>
      </c>
    </row>
    <row r="115" spans="1:7" x14ac:dyDescent="0.25">
      <c r="A115" s="215" t="s">
        <v>218</v>
      </c>
      <c r="B115" s="216"/>
      <c r="C115" s="211">
        <f>C111+C112+C113+C114</f>
        <v>550</v>
      </c>
      <c r="D115" s="203"/>
      <c r="E115" s="203"/>
      <c r="F115" s="203"/>
      <c r="G115" s="203"/>
    </row>
    <row r="116" spans="1:7" x14ac:dyDescent="0.25">
      <c r="A116" s="217" t="s">
        <v>254</v>
      </c>
      <c r="B116" s="217"/>
      <c r="C116" s="217"/>
      <c r="D116" s="199">
        <f>D117</f>
        <v>15.600000000000001</v>
      </c>
      <c r="E116" s="199">
        <f>E117</f>
        <v>18.29</v>
      </c>
      <c r="F116" s="199">
        <f>F117</f>
        <v>81.28</v>
      </c>
      <c r="G116" s="199">
        <f>G117</f>
        <v>562.06999999999994</v>
      </c>
    </row>
    <row r="117" spans="1:7" x14ac:dyDescent="0.25">
      <c r="A117" s="198"/>
      <c r="B117" s="200"/>
      <c r="C117" s="198"/>
      <c r="D117" s="199">
        <f>D118+D119+D120+D121</f>
        <v>15.600000000000001</v>
      </c>
      <c r="E117" s="199">
        <f t="shared" ref="E117:G117" si="14">E118+E119+E120+E121</f>
        <v>18.29</v>
      </c>
      <c r="F117" s="199">
        <f t="shared" si="14"/>
        <v>81.28</v>
      </c>
      <c r="G117" s="199">
        <f t="shared" si="14"/>
        <v>562.06999999999994</v>
      </c>
    </row>
    <row r="118" spans="1:7" x14ac:dyDescent="0.25">
      <c r="A118" s="201" t="s">
        <v>174</v>
      </c>
      <c r="B118" s="202" t="s">
        <v>136</v>
      </c>
      <c r="C118" s="209">
        <v>100</v>
      </c>
      <c r="D118" s="203">
        <v>1.57</v>
      </c>
      <c r="E118" s="203">
        <v>5.0999999999999996</v>
      </c>
      <c r="F118" s="203">
        <v>9.43</v>
      </c>
      <c r="G118" s="203">
        <v>92.1</v>
      </c>
    </row>
    <row r="119" spans="1:7" x14ac:dyDescent="0.25">
      <c r="A119" s="201" t="s">
        <v>262</v>
      </c>
      <c r="B119" s="202" t="s">
        <v>261</v>
      </c>
      <c r="C119" s="201">
        <v>200</v>
      </c>
      <c r="D119" s="203">
        <v>10.23</v>
      </c>
      <c r="E119" s="203">
        <v>12.79</v>
      </c>
      <c r="F119" s="203">
        <v>37.25</v>
      </c>
      <c r="G119" s="203">
        <v>305.07</v>
      </c>
    </row>
    <row r="120" spans="1:7" x14ac:dyDescent="0.25">
      <c r="A120" s="205" t="s">
        <v>164</v>
      </c>
      <c r="B120" s="202" t="s">
        <v>10</v>
      </c>
      <c r="C120" s="205">
        <v>200</v>
      </c>
      <c r="D120" s="203">
        <v>0</v>
      </c>
      <c r="E120" s="203">
        <v>0</v>
      </c>
      <c r="F120" s="203">
        <v>10</v>
      </c>
      <c r="G120" s="203">
        <v>42</v>
      </c>
    </row>
    <row r="121" spans="1:7" x14ac:dyDescent="0.25">
      <c r="A121" s="204"/>
      <c r="B121" s="206" t="s">
        <v>11</v>
      </c>
      <c r="C121" s="204">
        <v>50</v>
      </c>
      <c r="D121" s="207">
        <v>3.8</v>
      </c>
      <c r="E121" s="207">
        <v>0.4</v>
      </c>
      <c r="F121" s="207">
        <v>24.6</v>
      </c>
      <c r="G121" s="207">
        <v>122.9</v>
      </c>
    </row>
    <row r="122" spans="1:7" x14ac:dyDescent="0.25">
      <c r="A122" s="215" t="s">
        <v>218</v>
      </c>
      <c r="B122" s="216"/>
      <c r="C122" s="198">
        <f>SUM(C118:C121)</f>
        <v>550</v>
      </c>
      <c r="D122" s="203"/>
      <c r="E122" s="203"/>
      <c r="F122" s="203"/>
      <c r="G122" s="203"/>
    </row>
    <row r="123" spans="1:7" x14ac:dyDescent="0.25">
      <c r="A123" s="217" t="s">
        <v>255</v>
      </c>
      <c r="B123" s="217"/>
      <c r="C123" s="217"/>
      <c r="D123" s="199">
        <f>D124</f>
        <v>13.350000000000001</v>
      </c>
      <c r="E123" s="199">
        <f t="shared" ref="E123:G123" si="15">E124</f>
        <v>6.7600000000000007</v>
      </c>
      <c r="F123" s="199">
        <f t="shared" si="15"/>
        <v>93.52000000000001</v>
      </c>
      <c r="G123" s="199">
        <f t="shared" si="15"/>
        <v>510.73</v>
      </c>
    </row>
    <row r="124" spans="1:7" x14ac:dyDescent="0.25">
      <c r="A124" s="198"/>
      <c r="B124" s="200"/>
      <c r="C124" s="198"/>
      <c r="D124" s="199">
        <f>D125+D126+D127+D128</f>
        <v>13.350000000000001</v>
      </c>
      <c r="E124" s="199">
        <f t="shared" ref="E124:G124" si="16">E125+E126+E127+E128</f>
        <v>6.7600000000000007</v>
      </c>
      <c r="F124" s="199">
        <f t="shared" si="16"/>
        <v>93.52000000000001</v>
      </c>
      <c r="G124" s="199">
        <f t="shared" si="16"/>
        <v>510.73</v>
      </c>
    </row>
    <row r="125" spans="1:7" x14ac:dyDescent="0.25">
      <c r="A125" s="204"/>
      <c r="B125" s="202" t="s">
        <v>41</v>
      </c>
      <c r="C125" s="201">
        <v>100</v>
      </c>
      <c r="D125" s="203">
        <v>0.4</v>
      </c>
      <c r="E125" s="203">
        <v>0</v>
      </c>
      <c r="F125" s="203">
        <v>9.8000000000000007</v>
      </c>
      <c r="G125" s="203">
        <v>42.84</v>
      </c>
    </row>
    <row r="126" spans="1:7" ht="26.4" x14ac:dyDescent="0.25">
      <c r="A126" s="201" t="s">
        <v>162</v>
      </c>
      <c r="B126" s="202" t="s">
        <v>188</v>
      </c>
      <c r="C126" s="201">
        <v>203</v>
      </c>
      <c r="D126" s="203">
        <v>7.16</v>
      </c>
      <c r="E126" s="203">
        <v>4.66</v>
      </c>
      <c r="F126" s="203">
        <v>40.520000000000003</v>
      </c>
      <c r="G126" s="203">
        <v>242.96</v>
      </c>
    </row>
    <row r="127" spans="1:7" x14ac:dyDescent="0.25">
      <c r="A127" s="201" t="s">
        <v>165</v>
      </c>
      <c r="B127" s="202" t="s">
        <v>51</v>
      </c>
      <c r="C127" s="201">
        <v>200</v>
      </c>
      <c r="D127" s="203">
        <v>1.99</v>
      </c>
      <c r="E127" s="203">
        <v>1.7</v>
      </c>
      <c r="F127" s="203">
        <v>18.600000000000001</v>
      </c>
      <c r="G127" s="203">
        <v>102.03</v>
      </c>
    </row>
    <row r="128" spans="1:7" x14ac:dyDescent="0.25">
      <c r="A128" s="204"/>
      <c r="B128" s="206" t="s">
        <v>11</v>
      </c>
      <c r="C128" s="204">
        <v>50</v>
      </c>
      <c r="D128" s="207">
        <v>3.8</v>
      </c>
      <c r="E128" s="207">
        <v>0.4</v>
      </c>
      <c r="F128" s="207">
        <v>24.6</v>
      </c>
      <c r="G128" s="207">
        <v>122.9</v>
      </c>
    </row>
    <row r="129" spans="1:7" x14ac:dyDescent="0.25">
      <c r="A129" s="215" t="s">
        <v>218</v>
      </c>
      <c r="B129" s="216"/>
      <c r="C129" s="208">
        <f>C125+C126+C127+C128</f>
        <v>553</v>
      </c>
      <c r="D129" s="207"/>
      <c r="E129" s="207"/>
      <c r="F129" s="207"/>
      <c r="G129" s="207"/>
    </row>
    <row r="130" spans="1:7" x14ac:dyDescent="0.25">
      <c r="A130" s="217" t="s">
        <v>256</v>
      </c>
      <c r="B130" s="217"/>
      <c r="C130" s="217"/>
      <c r="D130" s="199">
        <f>D131</f>
        <v>18.670000000000002</v>
      </c>
      <c r="E130" s="199">
        <f>E131</f>
        <v>20.9</v>
      </c>
      <c r="F130" s="199">
        <f>F131</f>
        <v>86.830000000000013</v>
      </c>
      <c r="G130" s="199">
        <f>G131</f>
        <v>624.41999999999996</v>
      </c>
    </row>
    <row r="131" spans="1:7" x14ac:dyDescent="0.25">
      <c r="A131" s="198"/>
      <c r="B131" s="200"/>
      <c r="C131" s="198"/>
      <c r="D131" s="199">
        <f>D132+D133+D134+D135</f>
        <v>18.670000000000002</v>
      </c>
      <c r="E131" s="199">
        <f t="shared" ref="E131:G131" si="17">E132+E133+E134+E135</f>
        <v>20.9</v>
      </c>
      <c r="F131" s="199">
        <f t="shared" si="17"/>
        <v>86.830000000000013</v>
      </c>
      <c r="G131" s="199">
        <f t="shared" si="17"/>
        <v>624.41999999999996</v>
      </c>
    </row>
    <row r="132" spans="1:7" x14ac:dyDescent="0.25">
      <c r="A132" s="205" t="s">
        <v>175</v>
      </c>
      <c r="B132" s="202" t="s">
        <v>142</v>
      </c>
      <c r="C132" s="201">
        <v>100</v>
      </c>
      <c r="D132" s="203">
        <v>1.23</v>
      </c>
      <c r="E132" s="203">
        <v>0.1</v>
      </c>
      <c r="F132" s="203">
        <v>28.2</v>
      </c>
      <c r="G132" s="203">
        <v>124.52</v>
      </c>
    </row>
    <row r="133" spans="1:7" x14ac:dyDescent="0.25">
      <c r="A133" s="204" t="s">
        <v>221</v>
      </c>
      <c r="B133" s="202" t="s">
        <v>222</v>
      </c>
      <c r="C133" s="201">
        <v>200</v>
      </c>
      <c r="D133" s="203">
        <v>12.49</v>
      </c>
      <c r="E133" s="203">
        <v>20.399999999999999</v>
      </c>
      <c r="F133" s="203">
        <v>22</v>
      </c>
      <c r="G133" s="203">
        <v>321.60000000000002</v>
      </c>
    </row>
    <row r="134" spans="1:7" ht="26.4" x14ac:dyDescent="0.25">
      <c r="A134" s="201" t="s">
        <v>42</v>
      </c>
      <c r="B134" s="202" t="s">
        <v>249</v>
      </c>
      <c r="C134" s="201">
        <v>200</v>
      </c>
      <c r="D134" s="203">
        <v>1.1499999999999999</v>
      </c>
      <c r="E134" s="203"/>
      <c r="F134" s="203">
        <v>12.03</v>
      </c>
      <c r="G134" s="203">
        <v>55.4</v>
      </c>
    </row>
    <row r="135" spans="1:7" x14ac:dyDescent="0.25">
      <c r="A135" s="204"/>
      <c r="B135" s="202" t="s">
        <v>11</v>
      </c>
      <c r="C135" s="204">
        <v>50</v>
      </c>
      <c r="D135" s="207">
        <v>3.8</v>
      </c>
      <c r="E135" s="207">
        <v>0.4</v>
      </c>
      <c r="F135" s="207">
        <v>24.6</v>
      </c>
      <c r="G135" s="207">
        <v>122.9</v>
      </c>
    </row>
    <row r="136" spans="1:7" x14ac:dyDescent="0.25">
      <c r="A136" s="215" t="s">
        <v>218</v>
      </c>
      <c r="B136" s="216"/>
      <c r="C136" s="208">
        <f>C132+C133+C134+C135</f>
        <v>550</v>
      </c>
      <c r="D136" s="207"/>
      <c r="E136" s="207"/>
      <c r="F136" s="207"/>
      <c r="G136" s="207"/>
    </row>
    <row r="137" spans="1:7" x14ac:dyDescent="0.25">
      <c r="A137" s="217" t="s">
        <v>257</v>
      </c>
      <c r="B137" s="217"/>
      <c r="C137" s="217"/>
      <c r="D137" s="199">
        <f>D138</f>
        <v>22.259999999999998</v>
      </c>
      <c r="E137" s="199">
        <f>E138</f>
        <v>29.810000000000002</v>
      </c>
      <c r="F137" s="199">
        <f>F138</f>
        <v>83.63</v>
      </c>
      <c r="G137" s="199">
        <f>G138</f>
        <v>700.9899999999999</v>
      </c>
    </row>
    <row r="138" spans="1:7" x14ac:dyDescent="0.25">
      <c r="A138" s="198"/>
      <c r="B138" s="200"/>
      <c r="C138" s="198"/>
      <c r="D138" s="199">
        <f>D139+D140+D141+D142</f>
        <v>22.259999999999998</v>
      </c>
      <c r="E138" s="199">
        <f t="shared" ref="E138:G138" si="18">E139+E140+E141+E142</f>
        <v>29.810000000000002</v>
      </c>
      <c r="F138" s="199">
        <f t="shared" si="18"/>
        <v>83.63</v>
      </c>
      <c r="G138" s="199">
        <f t="shared" si="18"/>
        <v>700.9899999999999</v>
      </c>
    </row>
    <row r="139" spans="1:7" x14ac:dyDescent="0.25">
      <c r="A139" s="201" t="s">
        <v>264</v>
      </c>
      <c r="B139" s="202" t="s">
        <v>263</v>
      </c>
      <c r="C139" s="201">
        <v>150</v>
      </c>
      <c r="D139" s="203">
        <v>13.2</v>
      </c>
      <c r="E139" s="203">
        <v>23.3</v>
      </c>
      <c r="F139" s="203">
        <v>6.18</v>
      </c>
      <c r="G139" s="203">
        <v>292.52999999999997</v>
      </c>
    </row>
    <row r="140" spans="1:7" x14ac:dyDescent="0.25">
      <c r="A140" s="204" t="s">
        <v>38</v>
      </c>
      <c r="B140" s="202" t="s">
        <v>36</v>
      </c>
      <c r="C140" s="201">
        <v>180</v>
      </c>
      <c r="D140" s="203">
        <v>5.72</v>
      </c>
      <c r="E140" s="203">
        <v>6.23</v>
      </c>
      <c r="F140" s="203">
        <v>35.6</v>
      </c>
      <c r="G140" s="203">
        <v>221.17</v>
      </c>
    </row>
    <row r="141" spans="1:7" x14ac:dyDescent="0.25">
      <c r="A141" s="204" t="s">
        <v>267</v>
      </c>
      <c r="B141" s="202" t="s">
        <v>265</v>
      </c>
      <c r="C141" s="205" t="s">
        <v>266</v>
      </c>
      <c r="D141" s="203">
        <v>0.68</v>
      </c>
      <c r="E141" s="203">
        <v>0</v>
      </c>
      <c r="F141" s="203">
        <v>24.63</v>
      </c>
      <c r="G141" s="203">
        <v>101.24</v>
      </c>
    </row>
    <row r="142" spans="1:7" x14ac:dyDescent="0.25">
      <c r="A142" s="201"/>
      <c r="B142" s="202" t="s">
        <v>11</v>
      </c>
      <c r="C142" s="201">
        <v>35</v>
      </c>
      <c r="D142" s="203">
        <v>2.66</v>
      </c>
      <c r="E142" s="203">
        <v>0.28000000000000003</v>
      </c>
      <c r="F142" s="203">
        <v>17.22</v>
      </c>
      <c r="G142" s="203">
        <v>86.05</v>
      </c>
    </row>
    <row r="143" spans="1:7" x14ac:dyDescent="0.25">
      <c r="A143" s="215" t="s">
        <v>218</v>
      </c>
      <c r="B143" s="216"/>
      <c r="C143" s="211">
        <f>C139+C140+C141+C142</f>
        <v>565</v>
      </c>
      <c r="D143" s="203"/>
      <c r="E143" s="203"/>
      <c r="F143" s="203"/>
      <c r="G143" s="203"/>
    </row>
    <row r="144" spans="1:7" x14ac:dyDescent="0.25">
      <c r="A144" s="217" t="s">
        <v>258</v>
      </c>
      <c r="B144" s="217"/>
      <c r="C144" s="217"/>
      <c r="D144" s="199">
        <f>D145</f>
        <v>19.930000000000003</v>
      </c>
      <c r="E144" s="199">
        <f>E145</f>
        <v>24.839999999999996</v>
      </c>
      <c r="F144" s="199">
        <f>F145</f>
        <v>85.710000000000008</v>
      </c>
      <c r="G144" s="199">
        <f>G145</f>
        <v>657.57</v>
      </c>
    </row>
    <row r="145" spans="1:7" x14ac:dyDescent="0.25">
      <c r="A145" s="198"/>
      <c r="B145" s="200"/>
      <c r="C145" s="198"/>
      <c r="D145" s="199">
        <f>D146+D147+D148+D149+D150</f>
        <v>19.930000000000003</v>
      </c>
      <c r="E145" s="199">
        <f t="shared" ref="E145:G145" si="19">E146+E147+E148+E149+E150</f>
        <v>24.839999999999996</v>
      </c>
      <c r="F145" s="199">
        <f t="shared" si="19"/>
        <v>85.710000000000008</v>
      </c>
      <c r="G145" s="199">
        <f t="shared" si="19"/>
        <v>657.57</v>
      </c>
    </row>
    <row r="146" spans="1:7" x14ac:dyDescent="0.25">
      <c r="A146" s="201" t="s">
        <v>268</v>
      </c>
      <c r="B146" s="202" t="s">
        <v>269</v>
      </c>
      <c r="C146" s="201">
        <v>100</v>
      </c>
      <c r="D146" s="203">
        <v>11.31</v>
      </c>
      <c r="E146" s="203">
        <v>12.38</v>
      </c>
      <c r="F146" s="203">
        <v>11.3</v>
      </c>
      <c r="G146" s="203">
        <v>201.8</v>
      </c>
    </row>
    <row r="147" spans="1:7" x14ac:dyDescent="0.25">
      <c r="A147" s="201" t="s">
        <v>132</v>
      </c>
      <c r="B147" s="202" t="s">
        <v>133</v>
      </c>
      <c r="C147" s="201">
        <v>180</v>
      </c>
      <c r="D147" s="203">
        <v>3.32</v>
      </c>
      <c r="E147" s="203">
        <v>9.6999999999999993</v>
      </c>
      <c r="F147" s="203">
        <v>24.83</v>
      </c>
      <c r="G147" s="203">
        <v>199.87</v>
      </c>
    </row>
    <row r="148" spans="1:7" x14ac:dyDescent="0.25">
      <c r="A148" s="204"/>
      <c r="B148" s="202" t="s">
        <v>62</v>
      </c>
      <c r="C148" s="201">
        <v>20</v>
      </c>
      <c r="D148" s="203">
        <v>1.5</v>
      </c>
      <c r="E148" s="203">
        <v>2.36</v>
      </c>
      <c r="F148" s="203">
        <v>14.98</v>
      </c>
      <c r="G148" s="203">
        <v>91</v>
      </c>
    </row>
    <row r="149" spans="1:7" x14ac:dyDescent="0.25">
      <c r="A149" s="205" t="s">
        <v>164</v>
      </c>
      <c r="B149" s="202" t="s">
        <v>10</v>
      </c>
      <c r="C149" s="205">
        <v>200</v>
      </c>
      <c r="D149" s="203">
        <v>0</v>
      </c>
      <c r="E149" s="203">
        <v>0</v>
      </c>
      <c r="F149" s="203">
        <v>10</v>
      </c>
      <c r="G149" s="203">
        <v>42</v>
      </c>
    </row>
    <row r="150" spans="1:7" x14ac:dyDescent="0.25">
      <c r="A150" s="204"/>
      <c r="B150" s="202" t="s">
        <v>11</v>
      </c>
      <c r="C150" s="204">
        <v>50</v>
      </c>
      <c r="D150" s="207">
        <v>3.8</v>
      </c>
      <c r="E150" s="207">
        <v>0.4</v>
      </c>
      <c r="F150" s="207">
        <v>24.6</v>
      </c>
      <c r="G150" s="207">
        <v>122.9</v>
      </c>
    </row>
    <row r="151" spans="1:7" x14ac:dyDescent="0.25">
      <c r="A151" s="215" t="s">
        <v>218</v>
      </c>
      <c r="B151" s="216"/>
      <c r="C151" s="198">
        <f>SUM(C146:C150)</f>
        <v>550</v>
      </c>
      <c r="D151" s="203"/>
      <c r="E151" s="203"/>
      <c r="F151" s="203"/>
      <c r="G151" s="203"/>
    </row>
    <row r="152" spans="1:7" x14ac:dyDescent="0.25">
      <c r="A152" s="217" t="s">
        <v>259</v>
      </c>
      <c r="B152" s="217"/>
      <c r="C152" s="217"/>
      <c r="D152" s="199">
        <f>D153</f>
        <v>38.029999999999994</v>
      </c>
      <c r="E152" s="199">
        <f>E153</f>
        <v>15.47</v>
      </c>
      <c r="F152" s="199">
        <f>F153</f>
        <v>87.87</v>
      </c>
      <c r="G152" s="199">
        <f>G153</f>
        <v>652.94999999999993</v>
      </c>
    </row>
    <row r="153" spans="1:7" x14ac:dyDescent="0.25">
      <c r="A153" s="198"/>
      <c r="B153" s="200"/>
      <c r="C153" s="198"/>
      <c r="D153" s="199">
        <f>D154+D155+D156+D157</f>
        <v>38.029999999999994</v>
      </c>
      <c r="E153" s="199">
        <f t="shared" ref="E153:G153" si="20">E154+E155+E156+E157</f>
        <v>15.47</v>
      </c>
      <c r="F153" s="199">
        <f t="shared" si="20"/>
        <v>87.87</v>
      </c>
      <c r="G153" s="199">
        <f t="shared" si="20"/>
        <v>652.94999999999993</v>
      </c>
    </row>
    <row r="154" spans="1:7" x14ac:dyDescent="0.25">
      <c r="A154" s="204"/>
      <c r="B154" s="202" t="s">
        <v>41</v>
      </c>
      <c r="C154" s="201">
        <v>120</v>
      </c>
      <c r="D154" s="203">
        <v>0.48</v>
      </c>
      <c r="E154" s="203">
        <v>0</v>
      </c>
      <c r="F154" s="203">
        <v>11.76</v>
      </c>
      <c r="G154" s="203">
        <v>51.4</v>
      </c>
    </row>
    <row r="155" spans="1:7" ht="26.4" x14ac:dyDescent="0.25">
      <c r="A155" s="201" t="s">
        <v>39</v>
      </c>
      <c r="B155" s="212" t="s">
        <v>219</v>
      </c>
      <c r="C155" s="213">
        <v>180</v>
      </c>
      <c r="D155" s="214">
        <v>33.75</v>
      </c>
      <c r="E155" s="214">
        <v>15.07</v>
      </c>
      <c r="F155" s="214">
        <v>41.51</v>
      </c>
      <c r="G155" s="214">
        <v>436.65</v>
      </c>
    </row>
    <row r="156" spans="1:7" x14ac:dyDescent="0.25">
      <c r="A156" s="204" t="s">
        <v>164</v>
      </c>
      <c r="B156" s="202" t="s">
        <v>10</v>
      </c>
      <c r="C156" s="205">
        <v>200</v>
      </c>
      <c r="D156" s="203">
        <v>0</v>
      </c>
      <c r="E156" s="203">
        <v>0</v>
      </c>
      <c r="F156" s="203">
        <v>10</v>
      </c>
      <c r="G156" s="203">
        <v>42</v>
      </c>
    </row>
    <row r="157" spans="1:7" x14ac:dyDescent="0.25">
      <c r="A157" s="204"/>
      <c r="B157" s="202" t="s">
        <v>11</v>
      </c>
      <c r="C157" s="204">
        <v>50</v>
      </c>
      <c r="D157" s="207">
        <v>3.8</v>
      </c>
      <c r="E157" s="207">
        <v>0.4</v>
      </c>
      <c r="F157" s="207">
        <v>24.6</v>
      </c>
      <c r="G157" s="207">
        <v>122.9</v>
      </c>
    </row>
    <row r="158" spans="1:7" x14ac:dyDescent="0.25">
      <c r="A158" s="215" t="s">
        <v>218</v>
      </c>
      <c r="B158" s="216"/>
      <c r="C158" s="211">
        <f>C154+C155+C156+C157</f>
        <v>550</v>
      </c>
      <c r="D158" s="201"/>
      <c r="E158" s="201"/>
      <c r="F158" s="201"/>
      <c r="G158" s="201"/>
    </row>
  </sheetData>
  <mergeCells count="46">
    <mergeCell ref="A83:B83"/>
    <mergeCell ref="A1:G2"/>
    <mergeCell ref="A3:A4"/>
    <mergeCell ref="B3:B4"/>
    <mergeCell ref="C3:C4"/>
    <mergeCell ref="A55:C55"/>
    <mergeCell ref="A17:C17"/>
    <mergeCell ref="A24:C24"/>
    <mergeCell ref="A31:C31"/>
    <mergeCell ref="A39:C39"/>
    <mergeCell ref="A46:C46"/>
    <mergeCell ref="A62:C62"/>
    <mergeCell ref="A70:C70"/>
    <mergeCell ref="A77:C77"/>
    <mergeCell ref="D3:F3"/>
    <mergeCell ref="G3:G4"/>
    <mergeCell ref="A6:C6"/>
    <mergeCell ref="A16:B16"/>
    <mergeCell ref="A23:B23"/>
    <mergeCell ref="A30:B30"/>
    <mergeCell ref="A76:B76"/>
    <mergeCell ref="A38:B38"/>
    <mergeCell ref="A45:B45"/>
    <mergeCell ref="A54:B54"/>
    <mergeCell ref="A61:B61"/>
    <mergeCell ref="A69:B69"/>
    <mergeCell ref="A84:C84"/>
    <mergeCell ref="A92:B92"/>
    <mergeCell ref="A93:C93"/>
    <mergeCell ref="A100:B100"/>
    <mergeCell ref="A101:C101"/>
    <mergeCell ref="A108:B108"/>
    <mergeCell ref="A109:C109"/>
    <mergeCell ref="A115:B115"/>
    <mergeCell ref="A116:C116"/>
    <mergeCell ref="A122:B122"/>
    <mergeCell ref="A123:C123"/>
    <mergeCell ref="A129:B129"/>
    <mergeCell ref="A130:C130"/>
    <mergeCell ref="A136:B136"/>
    <mergeCell ref="A137:C137"/>
    <mergeCell ref="A143:B143"/>
    <mergeCell ref="A144:C144"/>
    <mergeCell ref="A151:B151"/>
    <mergeCell ref="A152:C152"/>
    <mergeCell ref="A158:B158"/>
  </mergeCells>
  <pageMargins left="0.74803149606299213" right="0.74803149606299213" top="0.78740157480314965" bottom="0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198</v>
      </c>
      <c r="C1" s="231" t="s">
        <v>177</v>
      </c>
      <c r="D1" s="231"/>
      <c r="E1" s="231"/>
      <c r="F1" s="231"/>
      <c r="G1" s="231"/>
      <c r="H1" s="231"/>
      <c r="I1" s="231"/>
      <c r="J1" s="231"/>
    </row>
    <row r="2" spans="1:17" x14ac:dyDescent="0.25">
      <c r="B2" s="2" t="s">
        <v>196</v>
      </c>
      <c r="C2" s="232"/>
      <c r="D2" s="232"/>
      <c r="E2" s="232"/>
      <c r="F2" s="232"/>
      <c r="G2" s="232"/>
      <c r="H2" s="232"/>
      <c r="I2" s="232"/>
      <c r="J2" s="232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33" t="s">
        <v>16</v>
      </c>
      <c r="E3" s="234"/>
      <c r="F3" s="235"/>
      <c r="G3" s="236" t="s">
        <v>23</v>
      </c>
      <c r="H3" s="238" t="s">
        <v>53</v>
      </c>
      <c r="I3" s="239"/>
      <c r="J3" s="175" t="s">
        <v>52</v>
      </c>
      <c r="K3" s="228" t="s">
        <v>75</v>
      </c>
      <c r="L3" s="229"/>
      <c r="M3" s="229"/>
      <c r="N3" s="230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7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27" t="s">
        <v>13</v>
      </c>
      <c r="C6" s="223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222" t="s">
        <v>66</v>
      </c>
      <c r="C7" s="223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224" t="s">
        <v>67</v>
      </c>
      <c r="C17" s="225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189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5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5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22" t="s">
        <v>13</v>
      </c>
      <c r="C24" s="223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5">
      <c r="A25" s="18"/>
      <c r="B25" s="222" t="s">
        <v>66</v>
      </c>
      <c r="C25" s="223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2.8" x14ac:dyDescent="0.25">
      <c r="A26" s="177" t="s">
        <v>162</v>
      </c>
      <c r="B26" s="178" t="s">
        <v>185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224" t="s">
        <v>67</v>
      </c>
      <c r="C31" s="225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5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5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27" t="s">
        <v>13</v>
      </c>
      <c r="C39" s="223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5">
      <c r="A40" s="18"/>
      <c r="B40" s="222" t="s">
        <v>66</v>
      </c>
      <c r="C40" s="223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187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5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224" t="s">
        <v>67</v>
      </c>
      <c r="C46" s="225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190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5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22" t="s">
        <v>13</v>
      </c>
      <c r="C55" s="223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5">
      <c r="A56" s="21"/>
      <c r="B56" s="222" t="s">
        <v>66</v>
      </c>
      <c r="C56" s="223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186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224" t="s">
        <v>67</v>
      </c>
      <c r="C62" s="225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5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191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22" t="s">
        <v>13</v>
      </c>
      <c r="C69" s="223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5">
      <c r="A70" s="21"/>
      <c r="B70" s="222" t="s">
        <v>66</v>
      </c>
      <c r="C70" s="223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5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224" t="s">
        <v>67</v>
      </c>
      <c r="C76" s="225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5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189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22" t="s">
        <v>13</v>
      </c>
      <c r="C84" s="223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5">
      <c r="A85" s="85"/>
      <c r="B85" s="222" t="s">
        <v>66</v>
      </c>
      <c r="C85" s="223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5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224" t="s">
        <v>67</v>
      </c>
      <c r="C91" s="225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22" t="s">
        <v>64</v>
      </c>
      <c r="B98" s="227"/>
      <c r="C98" s="223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5">
      <c r="A99" s="109"/>
      <c r="B99" s="222" t="s">
        <v>66</v>
      </c>
      <c r="C99" s="223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5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224" t="s">
        <v>67</v>
      </c>
      <c r="C105" s="225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192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5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226" t="s">
        <v>13</v>
      </c>
      <c r="C113" s="226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5">
      <c r="A114" s="84"/>
      <c r="B114" s="222" t="s">
        <v>66</v>
      </c>
      <c r="C114" s="223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2.8" x14ac:dyDescent="0.25">
      <c r="A115" s="177" t="s">
        <v>162</v>
      </c>
      <c r="B115" s="178" t="s">
        <v>185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224" t="s">
        <v>67</v>
      </c>
      <c r="C120" s="225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193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5">
      <c r="A125" s="168" t="s">
        <v>42</v>
      </c>
      <c r="B125" s="50" t="s">
        <v>202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22" t="s">
        <v>13</v>
      </c>
      <c r="C128" s="223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5">
      <c r="A129" s="119"/>
      <c r="B129" s="222" t="s">
        <v>66</v>
      </c>
      <c r="C129" s="223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5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5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5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224" t="s">
        <v>67</v>
      </c>
      <c r="C136" s="225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2.8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5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5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5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5">
      <c r="A144" s="119" t="s">
        <v>63</v>
      </c>
      <c r="B144" s="227" t="s">
        <v>9</v>
      </c>
      <c r="C144" s="223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21"/>
      <c r="Q144" s="221"/>
      <c r="R144" s="221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222" t="s">
        <v>66</v>
      </c>
      <c r="C145" s="223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5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224" t="s">
        <v>67</v>
      </c>
      <c r="C152" s="225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5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197</v>
      </c>
      <c r="C1" s="231" t="s">
        <v>177</v>
      </c>
      <c r="D1" s="231"/>
      <c r="E1" s="231"/>
      <c r="F1" s="231"/>
      <c r="G1" s="231"/>
      <c r="H1" s="231"/>
      <c r="I1" s="231"/>
      <c r="J1" s="231"/>
    </row>
    <row r="2" spans="1:17" x14ac:dyDescent="0.25">
      <c r="B2" s="2" t="s">
        <v>195</v>
      </c>
      <c r="C2" s="232"/>
      <c r="D2" s="232"/>
      <c r="E2" s="232"/>
      <c r="F2" s="232"/>
      <c r="G2" s="232"/>
      <c r="H2" s="232"/>
      <c r="I2" s="232"/>
      <c r="J2" s="232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33" t="s">
        <v>16</v>
      </c>
      <c r="E3" s="234"/>
      <c r="F3" s="235"/>
      <c r="G3" s="236" t="s">
        <v>23</v>
      </c>
      <c r="H3" s="238" t="s">
        <v>53</v>
      </c>
      <c r="I3" s="239"/>
      <c r="J3" s="175" t="s">
        <v>52</v>
      </c>
      <c r="K3" s="228" t="s">
        <v>75</v>
      </c>
      <c r="L3" s="229"/>
      <c r="M3" s="229"/>
      <c r="N3" s="230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7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27" t="s">
        <v>13</v>
      </c>
      <c r="C6" s="223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189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5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5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22" t="s">
        <v>13</v>
      </c>
      <c r="C24" s="223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5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2.8" x14ac:dyDescent="0.25">
      <c r="A26" s="126" t="s">
        <v>162</v>
      </c>
      <c r="B26" s="50" t="s">
        <v>185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5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5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27" t="s">
        <v>13</v>
      </c>
      <c r="C39" s="223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5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187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5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199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5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22" t="s">
        <v>13</v>
      </c>
      <c r="C55" s="223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5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186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5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191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22" t="s">
        <v>13</v>
      </c>
      <c r="C69" s="223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5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5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5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200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22" t="s">
        <v>13</v>
      </c>
      <c r="C84" s="223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5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5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22" t="s">
        <v>64</v>
      </c>
      <c r="B98" s="227"/>
      <c r="C98" s="223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5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5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192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5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5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2.8" x14ac:dyDescent="0.2">
      <c r="A115" s="54" t="s">
        <v>162</v>
      </c>
      <c r="B115" s="29" t="s">
        <v>185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201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5">
      <c r="A125" s="168" t="s">
        <v>42</v>
      </c>
      <c r="B125" s="50" t="s">
        <v>202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22" t="s">
        <v>13</v>
      </c>
      <c r="C128" s="223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5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5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5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2.8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5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5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5">
      <c r="A144" s="119" t="s">
        <v>63</v>
      </c>
      <c r="B144" s="227" t="s">
        <v>13</v>
      </c>
      <c r="C144" s="223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21"/>
      <c r="Q144" s="221"/>
      <c r="R144" s="221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5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  <mergeCell ref="C1:J2"/>
    <mergeCell ref="D3:F3"/>
    <mergeCell ref="G3:G4"/>
    <mergeCell ref="H3:I3"/>
    <mergeCell ref="K3:N3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78-78 руб завтрак 12-18 лет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'78-78 руб завтрак 12-18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Ольга</cp:lastModifiedBy>
  <cp:lastPrinted>2024-01-06T05:53:55Z</cp:lastPrinted>
  <dcterms:created xsi:type="dcterms:W3CDTF">2018-10-04T05:32:37Z</dcterms:created>
  <dcterms:modified xsi:type="dcterms:W3CDTF">2024-01-06T05:54:27Z</dcterms:modified>
</cp:coreProperties>
</file>