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3040" windowHeight="8076" tabRatio="815" firstSheet="2" activeTab="2"/>
  </bookViews>
  <sheets>
    <sheet name="127-49 руб 7-11 лет  коррек" sheetId="8" state="hidden" r:id="rId1"/>
    <sheet name="139-29  руб 12-18 лет коррекц " sheetId="9" state="hidden" r:id="rId2"/>
    <sheet name="30 руб  кадеты " sheetId="5" r:id="rId3"/>
  </sheets>
  <definedNames>
    <definedName name="_xlnm.Print_Area" localSheetId="0">'127-49 руб 7-11 лет  коррек'!$A$1:$N$159</definedName>
    <definedName name="_xlnm.Print_Area" localSheetId="1">'139-29  руб 12-18 лет коррекц '!$A$1:$N$161</definedName>
    <definedName name="_xlnm.Print_Area" localSheetId="2">'30 руб  кадеты '!$A$1:$G$150</definedName>
  </definedNames>
  <calcPr calcId="162913" refMode="R1C1"/>
</workbook>
</file>

<file path=xl/calcChain.xml><?xml version="1.0" encoding="utf-8"?>
<calcChain xmlns="http://schemas.openxmlformats.org/spreadsheetml/2006/main">
  <c r="E138" i="5" l="1"/>
  <c r="F138" i="5"/>
  <c r="G138" i="5"/>
  <c r="D138" i="5"/>
  <c r="E131" i="5"/>
  <c r="F131" i="5"/>
  <c r="G131" i="5"/>
  <c r="G130" i="5" s="1"/>
  <c r="D131" i="5"/>
  <c r="E124" i="5"/>
  <c r="F124" i="5"/>
  <c r="G124" i="5"/>
  <c r="G123" i="5" s="1"/>
  <c r="D124" i="5"/>
  <c r="C129" i="5"/>
  <c r="E117" i="5"/>
  <c r="F117" i="5"/>
  <c r="F116" i="5" s="1"/>
  <c r="G117" i="5"/>
  <c r="G116" i="5" s="1"/>
  <c r="D117" i="5"/>
  <c r="C122" i="5"/>
  <c r="E110" i="5"/>
  <c r="F110" i="5"/>
  <c r="G110" i="5"/>
  <c r="D110" i="5"/>
  <c r="D109" i="5" s="1"/>
  <c r="C115" i="5"/>
  <c r="E103" i="5"/>
  <c r="F103" i="5"/>
  <c r="G103" i="5"/>
  <c r="D103" i="5"/>
  <c r="G107" i="5"/>
  <c r="F107" i="5"/>
  <c r="F102" i="5" s="1"/>
  <c r="E107" i="5"/>
  <c r="E102" i="5" s="1"/>
  <c r="D107" i="5"/>
  <c r="D102" i="5" s="1"/>
  <c r="E96" i="5"/>
  <c r="F96" i="5"/>
  <c r="F95" i="5" s="1"/>
  <c r="G96" i="5"/>
  <c r="D96" i="5"/>
  <c r="E89" i="5"/>
  <c r="F89" i="5"/>
  <c r="G89" i="5"/>
  <c r="D89" i="5"/>
  <c r="E81" i="5"/>
  <c r="F81" i="5"/>
  <c r="G81" i="5"/>
  <c r="G80" i="5" s="1"/>
  <c r="D81" i="5"/>
  <c r="C87" i="5"/>
  <c r="C150" i="5"/>
  <c r="G145" i="5"/>
  <c r="F145" i="5"/>
  <c r="F144" i="5" s="1"/>
  <c r="E145" i="5"/>
  <c r="E144" i="5" s="1"/>
  <c r="D145" i="5"/>
  <c r="D144" i="5" s="1"/>
  <c r="G144" i="5"/>
  <c r="C143" i="5"/>
  <c r="F137" i="5"/>
  <c r="E137" i="5"/>
  <c r="D137" i="5"/>
  <c r="G137" i="5"/>
  <c r="F130" i="5"/>
  <c r="E130" i="5"/>
  <c r="D130" i="5"/>
  <c r="D123" i="5"/>
  <c r="F123" i="5"/>
  <c r="E123" i="5"/>
  <c r="E116" i="5"/>
  <c r="D116" i="5"/>
  <c r="F109" i="5"/>
  <c r="E109" i="5"/>
  <c r="G109" i="5"/>
  <c r="C108" i="5"/>
  <c r="G102" i="5"/>
  <c r="C101" i="5"/>
  <c r="E95" i="5"/>
  <c r="D95" i="5"/>
  <c r="G95" i="5"/>
  <c r="C94" i="5"/>
  <c r="G88" i="5"/>
  <c r="E88" i="5"/>
  <c r="D88" i="5"/>
  <c r="F88" i="5"/>
  <c r="F80" i="5"/>
  <c r="E80" i="5"/>
  <c r="D80" i="5"/>
  <c r="G78" i="5"/>
  <c r="G74" i="5" s="1"/>
  <c r="F78" i="5"/>
  <c r="F74" i="5" s="1"/>
  <c r="E78" i="5"/>
  <c r="E74" i="5" s="1"/>
  <c r="D78" i="5"/>
  <c r="D74" i="5" s="1"/>
  <c r="E67" i="5"/>
  <c r="F67" i="5"/>
  <c r="G67" i="5"/>
  <c r="D67" i="5"/>
  <c r="E60" i="5"/>
  <c r="F60" i="5"/>
  <c r="G60" i="5"/>
  <c r="D60" i="5"/>
  <c r="G57" i="5"/>
  <c r="G54" i="5" s="1"/>
  <c r="F57" i="5"/>
  <c r="F54" i="5" s="1"/>
  <c r="E57" i="5"/>
  <c r="E54" i="5" s="1"/>
  <c r="D57" i="5"/>
  <c r="D54" i="5" s="1"/>
  <c r="E47" i="5"/>
  <c r="F47" i="5"/>
  <c r="G47" i="5"/>
  <c r="D47" i="5"/>
  <c r="E41" i="5"/>
  <c r="F41" i="5"/>
  <c r="G41" i="5"/>
  <c r="D41" i="5"/>
  <c r="E34" i="5"/>
  <c r="F34" i="5"/>
  <c r="G34" i="5"/>
  <c r="D34" i="5"/>
  <c r="E27" i="5"/>
  <c r="F27" i="5"/>
  <c r="G27" i="5"/>
  <c r="D27" i="5"/>
  <c r="E9" i="5"/>
  <c r="F9" i="5"/>
  <c r="G9" i="5"/>
  <c r="D9" i="5"/>
  <c r="E20" i="5"/>
  <c r="F20" i="5"/>
  <c r="G20" i="5"/>
  <c r="D20" i="5"/>
  <c r="C18" i="5" l="1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G8" i="5" l="1"/>
  <c r="C79" i="5" l="1"/>
  <c r="C72" i="5"/>
  <c r="C65" i="5"/>
  <c r="C58" i="5"/>
  <c r="C52" i="5"/>
  <c r="C45" i="5"/>
  <c r="C39" i="5"/>
  <c r="C32" i="5"/>
  <c r="C25" i="5"/>
  <c r="G19" i="5" l="1"/>
  <c r="G73" i="5" l="1"/>
  <c r="E73" i="5"/>
  <c r="F73" i="5"/>
  <c r="D73" i="5"/>
  <c r="E66" i="5"/>
  <c r="F66" i="5"/>
  <c r="G66" i="5"/>
  <c r="D66" i="5"/>
  <c r="G59" i="5"/>
  <c r="E53" i="5"/>
  <c r="F53" i="5"/>
  <c r="G53" i="5"/>
  <c r="D53" i="5"/>
  <c r="G46" i="5"/>
  <c r="G40" i="5"/>
  <c r="D40" i="5"/>
  <c r="E33" i="5"/>
  <c r="F33" i="5"/>
  <c r="G33" i="5"/>
  <c r="D33" i="5"/>
  <c r="D19" i="5"/>
  <c r="E8" i="5"/>
  <c r="F8" i="5"/>
  <c r="D8" i="5"/>
  <c r="F59" i="5"/>
  <c r="E59" i="5"/>
  <c r="D59" i="5"/>
  <c r="F46" i="5"/>
  <c r="E46" i="5"/>
  <c r="D46" i="5"/>
  <c r="F40" i="5"/>
  <c r="E40" i="5"/>
  <c r="G26" i="5"/>
  <c r="F26" i="5"/>
  <c r="E26" i="5"/>
  <c r="D26" i="5"/>
  <c r="F19" i="5"/>
  <c r="E19" i="5"/>
</calcChain>
</file>

<file path=xl/sharedStrings.xml><?xml version="1.0" encoding="utf-8"?>
<sst xmlns="http://schemas.openxmlformats.org/spreadsheetml/2006/main" count="827" uniqueCount="249">
  <si>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</si>
  <si>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</si>
  <si>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</si>
  <si>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</si>
  <si>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</si>
  <si>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</si>
  <si>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</si>
  <si>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</si>
  <si>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</si>
  <si>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</si>
  <si>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</si>
  <si>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</si>
  <si>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</si>
  <si>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</si>
  <si>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</si>
  <si>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</si>
  <si>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</si>
  <si>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</si>
  <si>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</si>
  <si>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</si>
  <si>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</si>
  <si>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</si>
  <si>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</si>
  <si>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</si>
  <si>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</si>
  <si>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</si>
  <si>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</si>
  <si>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</si>
  <si>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</si>
  <si>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</si>
  <si>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</si>
  <si>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</si>
  <si>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</si>
  <si>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</si>
  <si>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</si>
  <si>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</si>
  <si>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</si>
  <si>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</si>
  <si>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</si>
  <si>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</si>
  <si>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</si>
  <si>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</si>
  <si>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</si>
  <si>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</si>
  <si>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</si>
  <si>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</si>
  <si>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</si>
  <si>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</si>
  <si>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</si>
  <si>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</si>
  <si>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</si>
  <si>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</si>
  <si>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</si>
  <si>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</si>
  <si>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</si>
  <si>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</si>
  <si>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</si>
  <si>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</si>
  <si>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</si>
  <si>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</si>
  <si>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</si>
  <si>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</si>
  <si>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</si>
  <si>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</si>
  <si>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</si>
  <si>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</si>
  <si>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</si>
  <si>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</si>
  <si>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</si>
  <si>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</si>
  <si>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</si>
  <si>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</si>
  <si>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</si>
  <si>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</si>
  <si>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</si>
  <si>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</si>
  <si>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</si>
  <si>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</si>
  <si>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</si>
  <si>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</si>
  <si>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</si>
  <si>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</si>
  <si>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</si>
  <si>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</si>
  <si>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</si>
  <si>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</si>
  <si>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</si>
  <si>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</si>
  <si>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</si>
  <si>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</si>
  <si>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</si>
  <si>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</si>
  <si>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</si>
  <si>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</si>
  <si>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</si>
  <si>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</si>
  <si>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</si>
  <si>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</si>
  <si>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</si>
  <si>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</si>
  <si>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</si>
  <si>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</si>
  <si>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</si>
  <si>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</si>
  <si>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</si>
  <si>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</si>
  <si>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</si>
  <si>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</si>
  <si>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</si>
  <si>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</si>
  <si>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</si>
  <si>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</si>
  <si>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</si>
  <si>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</si>
  <si>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</si>
  <si>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</si>
  <si>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</si>
  <si>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</si>
  <si>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</si>
  <si>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</si>
  <si>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</si>
  <si>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</si>
  <si>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</si>
  <si>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</si>
  <si>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</si>
  <si>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</si>
  <si>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</si>
  <si>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</si>
  <si>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</si>
  <si>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</si>
  <si>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</si>
  <si>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</si>
  <si>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</si>
  <si>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</si>
  <si>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</si>
  <si>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</si>
  <si>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</si>
  <si>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</si>
  <si>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</si>
  <si>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</si>
  <si>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</si>
  <si>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</si>
  <si>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</si>
  <si>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</si>
  <si>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</si>
  <si>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</si>
  <si>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</si>
  <si>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</si>
  <si>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</si>
  <si>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</si>
  <si>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</si>
  <si>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</si>
  <si>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</si>
  <si>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</si>
  <si>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</si>
  <si>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</si>
  <si>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</si>
  <si>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</si>
  <si>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</si>
  <si>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</si>
  <si>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</si>
  <si>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</si>
  <si>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</si>
  <si>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</si>
  <si>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</si>
  <si>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</si>
  <si>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</si>
  <si>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</si>
  <si>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</si>
  <si>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</si>
  <si>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</si>
  <si>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</si>
  <si>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</si>
  <si>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</si>
  <si>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</si>
  <si>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</si>
  <si>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</si>
  <si>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</si>
  <si>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</si>
  <si>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</si>
  <si>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</si>
  <si>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</si>
  <si>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</si>
  <si>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</si>
  <si>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</si>
  <si>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</si>
  <si>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</si>
  <si>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</si>
  <si>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</si>
  <si>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</si>
  <si>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</si>
  <si>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</si>
  <si>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</si>
  <si>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</si>
  <si>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</si>
  <si>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</si>
  <si>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</si>
  <si>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</si>
  <si>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</si>
  <si>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</si>
  <si>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</si>
  <si>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</si>
  <si>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</si>
  <si>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</si>
  <si>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</si>
  <si>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</si>
  <si>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</si>
  <si>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</si>
  <si>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</si>
  <si>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</si>
  <si>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</si>
  <si>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</si>
  <si>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</si>
  <si>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</si>
  <si>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</si>
  <si>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</si>
  <si>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</si>
  <si>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</si>
  <si>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</si>
  <si>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Категории: 
- Обучающиеся кадетских классов, спортивных классов.</t>
  </si>
  <si>
    <t xml:space="preserve">Меню для учащихся, получающих бюджетные средства на питание  в размере 30,00 руб. </t>
  </si>
  <si>
    <t>Каша гречневая вязкая</t>
  </si>
  <si>
    <t>303/17</t>
  </si>
  <si>
    <t>348/17</t>
  </si>
  <si>
    <t>Каша молочная рисовая (жидкая) с маслом сливочным</t>
  </si>
  <si>
    <t>ТТК 150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</si>
  <si>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</si>
  <si>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</si>
  <si>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</si>
  <si>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</si>
  <si>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</si>
  <si>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</si>
  <si>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</si>
  <si>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</si>
  <si>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</si>
  <si>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</si>
  <si>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</si>
  <si>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</si>
  <si>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</si>
  <si>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Напиток из плодов шиповника, витамин С</t>
  </si>
  <si>
    <t>200</t>
  </si>
  <si>
    <t>388/17</t>
  </si>
  <si>
    <t>Компот из смеси сухофруктов, витамин С</t>
  </si>
  <si>
    <t>Картофель отварной</t>
  </si>
  <si>
    <t>310/17</t>
  </si>
  <si>
    <t>Кисель из концентрата плодового или ягодного, витамин С</t>
  </si>
  <si>
    <t>Пряник</t>
  </si>
  <si>
    <t>421/17</t>
  </si>
  <si>
    <t>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</si>
</sst>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0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21" t="s">
        <v>176</v>
      </c>
      <c r="D1" s="221"/>
      <c r="E1" s="221"/>
      <c r="F1" s="221"/>
      <c r="G1" s="221"/>
      <c r="H1" s="221"/>
      <c r="I1" s="221"/>
      <c r="J1" s="221"/>
    </row>
    <row r="2" spans="1:17" x14ac:dyDescent="0.25">
      <c r="B2" s="2" t="s">
        <v>196</v>
      </c>
      <c r="C2" s="222"/>
      <c r="D2" s="222"/>
      <c r="E2" s="222"/>
      <c r="F2" s="222"/>
      <c r="G2" s="222"/>
      <c r="H2" s="222"/>
      <c r="I2" s="222"/>
      <c r="J2" s="222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23" t="s">
        <v>16</v>
      </c>
      <c r="E3" s="224"/>
      <c r="F3" s="225"/>
      <c r="G3" s="226" t="s">
        <v>23</v>
      </c>
      <c r="H3" s="228" t="s">
        <v>53</v>
      </c>
      <c r="I3" s="229"/>
      <c r="J3" s="175" t="s">
        <v>52</v>
      </c>
      <c r="K3" s="218" t="s">
        <v>75</v>
      </c>
      <c r="L3" s="219"/>
      <c r="M3" s="219"/>
      <c r="N3" s="220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27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17" t="s">
        <v>13</v>
      </c>
      <c r="C6" s="21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12" t="s">
        <v>66</v>
      </c>
      <c r="C7" s="21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162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160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161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164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14" t="s">
        <v>67</v>
      </c>
      <c r="C17" s="21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173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165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169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163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12" t="s">
        <v>13</v>
      </c>
      <c r="C24" s="21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12" t="s">
        <v>66</v>
      </c>
      <c r="C25" s="21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161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163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14" t="s">
        <v>67</v>
      </c>
      <c r="C31" s="21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166</v>
      </c>
      <c r="B33" s="50" t="s">
        <v>158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17" t="s">
        <v>13</v>
      </c>
      <c r="C39" s="21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12" t="s">
        <v>66</v>
      </c>
      <c r="C40" s="21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161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14" t="s">
        <v>67</v>
      </c>
      <c r="C46" s="21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163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2" t="s">
        <v>13</v>
      </c>
      <c r="C55" s="21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12" t="s">
        <v>66</v>
      </c>
      <c r="C56" s="21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179</v>
      </c>
      <c r="B57" s="50" t="s">
        <v>177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161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163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14" t="s">
        <v>67</v>
      </c>
      <c r="C62" s="21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174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167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12" t="s">
        <v>13</v>
      </c>
      <c r="C69" s="21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12" t="s">
        <v>66</v>
      </c>
      <c r="C70" s="21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180</v>
      </c>
      <c r="B72" s="79" t="s">
        <v>178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163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14" t="s">
        <v>67</v>
      </c>
      <c r="C76" s="21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171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165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12" t="s">
        <v>13</v>
      </c>
      <c r="C84" s="21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12" t="s">
        <v>66</v>
      </c>
      <c r="C85" s="21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161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163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14" t="s">
        <v>67</v>
      </c>
      <c r="C91" s="21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159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12" t="s">
        <v>64</v>
      </c>
      <c r="B98" s="217"/>
      <c r="C98" s="21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12" t="s">
        <v>66</v>
      </c>
      <c r="C99" s="213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161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179</v>
      </c>
      <c r="B101" s="50" t="s">
        <v>177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14" t="s">
        <v>67</v>
      </c>
      <c r="C105" s="21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173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168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175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16" t="s">
        <v>13</v>
      </c>
      <c r="C113" s="21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12" t="s">
        <v>66</v>
      </c>
      <c r="C114" s="21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161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163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14" t="s">
        <v>67</v>
      </c>
      <c r="C120" s="21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152</v>
      </c>
      <c r="B124" s="50" t="s">
        <v>153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12" t="s">
        <v>13</v>
      </c>
      <c r="C128" s="213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12" t="s">
        <v>66</v>
      </c>
      <c r="C129" s="21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154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155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14" t="s">
        <v>67</v>
      </c>
      <c r="C136" s="21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159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163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17" t="s">
        <v>9</v>
      </c>
      <c r="C144" s="213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11"/>
      <c r="Q144" s="211"/>
      <c r="R144" s="211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12" t="s">
        <v>66</v>
      </c>
      <c r="C145" s="21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156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170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172</v>
      </c>
      <c r="B148" s="50" t="s">
        <v>157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163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14" t="s">
        <v>67</v>
      </c>
      <c r="C152" s="215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174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197</v>
      </c>
      <c r="C1" s="221" t="s">
        <v>176</v>
      </c>
      <c r="D1" s="221"/>
      <c r="E1" s="221"/>
      <c r="F1" s="221"/>
      <c r="G1" s="221"/>
      <c r="H1" s="221"/>
      <c r="I1" s="221"/>
      <c r="J1" s="221"/>
    </row>
    <row r="2" spans="1:17" x14ac:dyDescent="0.25">
      <c r="B2" s="2" t="s">
        <v>195</v>
      </c>
      <c r="C2" s="222"/>
      <c r="D2" s="222"/>
      <c r="E2" s="222"/>
      <c r="F2" s="222"/>
      <c r="G2" s="222"/>
      <c r="H2" s="222"/>
      <c r="I2" s="222"/>
      <c r="J2" s="222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23" t="s">
        <v>16</v>
      </c>
      <c r="E3" s="224"/>
      <c r="F3" s="225"/>
      <c r="G3" s="226" t="s">
        <v>23</v>
      </c>
      <c r="H3" s="228" t="s">
        <v>53</v>
      </c>
      <c r="I3" s="229"/>
      <c r="J3" s="175" t="s">
        <v>52</v>
      </c>
      <c r="K3" s="218" t="s">
        <v>75</v>
      </c>
      <c r="L3" s="219"/>
      <c r="M3" s="219"/>
      <c r="N3" s="220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27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17" t="s">
        <v>13</v>
      </c>
      <c r="C6" s="21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162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160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161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164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173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165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169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163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12" t="s">
        <v>13</v>
      </c>
      <c r="C24" s="21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161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163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166</v>
      </c>
      <c r="B33" s="50" t="s">
        <v>158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17" t="s">
        <v>13</v>
      </c>
      <c r="C39" s="21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161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163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2" t="s">
        <v>13</v>
      </c>
      <c r="C55" s="21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179</v>
      </c>
      <c r="B57" s="50" t="s">
        <v>177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161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163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174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167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12" t="s">
        <v>13</v>
      </c>
      <c r="C69" s="21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180</v>
      </c>
      <c r="B72" s="79" t="s">
        <v>178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163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171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165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12" t="s">
        <v>13</v>
      </c>
      <c r="C84" s="21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161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163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159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12" t="s">
        <v>64</v>
      </c>
      <c r="B98" s="217"/>
      <c r="C98" s="21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161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179</v>
      </c>
      <c r="B101" s="50" t="s">
        <v>177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173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168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175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161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163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152</v>
      </c>
      <c r="B124" s="27" t="s">
        <v>153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12" t="s">
        <v>13</v>
      </c>
      <c r="C128" s="21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154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155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159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163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17" t="s">
        <v>13</v>
      </c>
      <c r="C144" s="21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11"/>
      <c r="Q144" s="211"/>
      <c r="R144" s="211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156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170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172</v>
      </c>
      <c r="B148" s="27" t="s">
        <v>157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163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174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  <mergeCell ref="C1:J2"/>
    <mergeCell ref="D3:F3"/>
    <mergeCell ref="G3:G4"/>
    <mergeCell ref="H3:I3"/>
    <mergeCell ref="K3:N3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S150"/>
  <sheetViews>
    <sheetView tabSelected="1" topLeftCell="A102" zoomScale="118" zoomScaleNormal="118" workbookViewId="0">
      <selection activeCell="B5" sqref="B5:B6"/>
    </sheetView>
  </sheetViews>
  <sheetFormatPr defaultColWidth="9.109375" defaultRowHeight="13.2" x14ac:dyDescent="0.25"/>
  <cols>
    <col min="1" max="1" width="11" style="185" customWidth="1"/>
    <col min="2" max="2" width="35.44140625" style="191" customWidth="1"/>
    <col min="3" max="3" width="10.44140625" style="185" customWidth="1"/>
    <col min="4" max="4" width="7.33203125" style="185" customWidth="1"/>
    <col min="5" max="5" width="7.6640625" style="185" customWidth="1"/>
    <col min="6" max="6" width="7.44140625" style="185" customWidth="1"/>
    <col min="7" max="7" width="10.44140625" style="185" customWidth="1"/>
    <col min="8" max="16384" width="9.109375" style="183"/>
  </cols>
  <sheetData>
    <row r="1" spans="1:7" x14ac:dyDescent="0.25">
      <c r="A1" s="236" t="s">
        <v>220</v>
      </c>
      <c r="B1" s="236"/>
      <c r="C1" s="236"/>
      <c r="D1" s="236"/>
      <c r="E1" s="236"/>
      <c r="F1" s="236"/>
      <c r="G1" s="236"/>
    </row>
    <row r="2" spans="1:7" x14ac:dyDescent="0.25">
      <c r="A2" s="236"/>
      <c r="B2" s="236"/>
      <c r="C2" s="236"/>
      <c r="D2" s="236"/>
      <c r="E2" s="236"/>
      <c r="F2" s="236"/>
      <c r="G2" s="236"/>
    </row>
    <row r="3" spans="1:7" x14ac:dyDescent="0.25">
      <c r="A3" s="237" t="s">
        <v>219</v>
      </c>
      <c r="B3" s="237"/>
      <c r="C3" s="237"/>
      <c r="D3" s="237"/>
      <c r="E3" s="237"/>
      <c r="F3" s="237"/>
      <c r="G3" s="237"/>
    </row>
    <row r="4" spans="1:7" ht="20.25" customHeight="1" x14ac:dyDescent="0.25">
      <c r="A4" s="238"/>
      <c r="B4" s="238"/>
      <c r="C4" s="238"/>
      <c r="D4" s="238"/>
      <c r="E4" s="238"/>
      <c r="F4" s="238"/>
      <c r="G4" s="238"/>
    </row>
    <row r="5" spans="1:7" ht="33.75" customHeight="1" x14ac:dyDescent="0.25">
      <c r="A5" s="239" t="s">
        <v>205</v>
      </c>
      <c r="B5" s="239" t="s">
        <v>206</v>
      </c>
      <c r="C5" s="239" t="s">
        <v>207</v>
      </c>
      <c r="D5" s="239" t="s">
        <v>208</v>
      </c>
      <c r="E5" s="239"/>
      <c r="F5" s="239"/>
      <c r="G5" s="239" t="s">
        <v>23</v>
      </c>
    </row>
    <row r="6" spans="1:7" ht="16.2" customHeight="1" x14ac:dyDescent="0.25">
      <c r="A6" s="239"/>
      <c r="B6" s="239"/>
      <c r="C6" s="239"/>
      <c r="D6" s="203"/>
      <c r="E6" s="203" t="s">
        <v>19</v>
      </c>
      <c r="F6" s="203" t="s">
        <v>21</v>
      </c>
      <c r="G6" s="239"/>
    </row>
    <row r="7" spans="1:7" x14ac:dyDescent="0.25">
      <c r="A7" s="203" t="s">
        <v>2</v>
      </c>
      <c r="B7" s="203" t="s">
        <v>8</v>
      </c>
      <c r="C7" s="203" t="s">
        <v>15</v>
      </c>
      <c r="D7" s="203" t="s">
        <v>18</v>
      </c>
      <c r="E7" s="203" t="s">
        <v>20</v>
      </c>
      <c r="F7" s="203" t="s">
        <v>22</v>
      </c>
      <c r="G7" s="203" t="s">
        <v>24</v>
      </c>
    </row>
    <row r="8" spans="1:7" ht="27.9" customHeight="1" x14ac:dyDescent="0.25">
      <c r="A8" s="232" t="s">
        <v>209</v>
      </c>
      <c r="B8" s="233"/>
      <c r="C8" s="234"/>
      <c r="D8" s="193">
        <f>D9</f>
        <v>13.510000000000002</v>
      </c>
      <c r="E8" s="193">
        <f>E9</f>
        <v>18.420000000000002</v>
      </c>
      <c r="F8" s="193">
        <f>F9</f>
        <v>85.860000000000014</v>
      </c>
      <c r="G8" s="193">
        <f>G9</f>
        <v>578.39</v>
      </c>
    </row>
    <row r="9" spans="1:7" x14ac:dyDescent="0.25">
      <c r="A9" s="203"/>
      <c r="B9" s="235"/>
      <c r="C9" s="235"/>
      <c r="D9" s="193">
        <f>D10+D11+D12+D13+D14+D15</f>
        <v>13.510000000000002</v>
      </c>
      <c r="E9" s="193">
        <f t="shared" ref="E9:G9" si="0">E10+E11+E12+E13+E14+E15</f>
        <v>18.420000000000002</v>
      </c>
      <c r="F9" s="193">
        <f t="shared" si="0"/>
        <v>85.860000000000014</v>
      </c>
      <c r="G9" s="193">
        <f t="shared" si="0"/>
        <v>578.39</v>
      </c>
    </row>
    <row r="10" spans="1:7" x14ac:dyDescent="0.25">
      <c r="A10" s="195" t="s">
        <v>162</v>
      </c>
      <c r="B10" s="192" t="s">
        <v>35</v>
      </c>
      <c r="C10" s="195">
        <v>10</v>
      </c>
      <c r="D10" s="196">
        <v>2.6</v>
      </c>
      <c r="E10" s="196">
        <v>2.65</v>
      </c>
      <c r="F10" s="196">
        <v>0.35</v>
      </c>
      <c r="G10" s="196">
        <v>36.24</v>
      </c>
    </row>
    <row r="11" spans="1:7" x14ac:dyDescent="0.25">
      <c r="A11" s="195" t="s">
        <v>160</v>
      </c>
      <c r="B11" s="192" t="s">
        <v>135</v>
      </c>
      <c r="C11" s="195">
        <v>5</v>
      </c>
      <c r="D11" s="196">
        <v>0.05</v>
      </c>
      <c r="E11" s="196">
        <v>3.63</v>
      </c>
      <c r="F11" s="196">
        <v>7.0000000000000007E-2</v>
      </c>
      <c r="G11" s="196">
        <v>33.11</v>
      </c>
    </row>
    <row r="12" spans="1:7" x14ac:dyDescent="0.25">
      <c r="A12" s="194"/>
      <c r="B12" s="192" t="s">
        <v>62</v>
      </c>
      <c r="C12" s="195">
        <v>40</v>
      </c>
      <c r="D12" s="196">
        <v>3</v>
      </c>
      <c r="E12" s="196">
        <v>4.72</v>
      </c>
      <c r="F12" s="196">
        <v>29.96</v>
      </c>
      <c r="G12" s="196">
        <v>182</v>
      </c>
    </row>
    <row r="13" spans="1:7" ht="26.4" x14ac:dyDescent="0.25">
      <c r="A13" s="195" t="s">
        <v>161</v>
      </c>
      <c r="B13" s="192" t="s">
        <v>184</v>
      </c>
      <c r="C13" s="195">
        <v>203</v>
      </c>
      <c r="D13" s="196">
        <v>4.82</v>
      </c>
      <c r="E13" s="196">
        <v>7.1</v>
      </c>
      <c r="F13" s="196">
        <v>25.8</v>
      </c>
      <c r="G13" s="196">
        <v>186.7</v>
      </c>
    </row>
    <row r="14" spans="1:7" x14ac:dyDescent="0.25">
      <c r="A14" s="194" t="s">
        <v>163</v>
      </c>
      <c r="B14" s="192" t="s">
        <v>10</v>
      </c>
      <c r="C14" s="195">
        <v>200</v>
      </c>
      <c r="D14" s="196">
        <v>0</v>
      </c>
      <c r="E14" s="196">
        <v>0</v>
      </c>
      <c r="F14" s="196">
        <v>10</v>
      </c>
      <c r="G14" s="196">
        <v>42</v>
      </c>
    </row>
    <row r="15" spans="1:7" x14ac:dyDescent="0.25">
      <c r="A15" s="195"/>
      <c r="B15" s="192" t="s">
        <v>11</v>
      </c>
      <c r="C15" s="195">
        <v>40</v>
      </c>
      <c r="D15" s="196">
        <v>3.04</v>
      </c>
      <c r="E15" s="196">
        <v>0.32</v>
      </c>
      <c r="F15" s="196">
        <v>19.68</v>
      </c>
      <c r="G15" s="196">
        <v>98.34</v>
      </c>
    </row>
    <row r="16" spans="1:7" hidden="1" x14ac:dyDescent="0.25">
      <c r="A16" s="198"/>
      <c r="B16" s="192"/>
      <c r="C16" s="198"/>
      <c r="D16" s="196"/>
      <c r="E16" s="196"/>
      <c r="F16" s="196"/>
      <c r="G16" s="196"/>
    </row>
    <row r="17" spans="1:13" hidden="1" x14ac:dyDescent="0.25">
      <c r="A17" s="194"/>
      <c r="B17" s="197"/>
      <c r="C17" s="194"/>
      <c r="D17" s="199"/>
      <c r="E17" s="199"/>
      <c r="F17" s="199"/>
      <c r="G17" s="199"/>
    </row>
    <row r="18" spans="1:13" x14ac:dyDescent="0.25">
      <c r="A18" s="230" t="s">
        <v>218</v>
      </c>
      <c r="B18" s="231"/>
      <c r="C18" s="200">
        <f>C10+C11+C12+C13+C14+C15</f>
        <v>498</v>
      </c>
      <c r="D18" s="199"/>
      <c r="E18" s="199"/>
      <c r="F18" s="199"/>
      <c r="G18" s="199"/>
      <c r="M18" s="183">
        <v>0</v>
      </c>
    </row>
    <row r="19" spans="1:13" ht="27.9" customHeight="1" x14ac:dyDescent="0.25">
      <c r="A19" s="232" t="s">
        <v>210</v>
      </c>
      <c r="B19" s="233"/>
      <c r="C19" s="234"/>
      <c r="D19" s="193">
        <f>D20</f>
        <v>12.209999999999999</v>
      </c>
      <c r="E19" s="193">
        <f>E20</f>
        <v>6.39</v>
      </c>
      <c r="F19" s="193">
        <f>F20</f>
        <v>99.93</v>
      </c>
      <c r="G19" s="193">
        <f>G20</f>
        <v>572.19999999999993</v>
      </c>
    </row>
    <row r="20" spans="1:13" x14ac:dyDescent="0.25">
      <c r="A20" s="203"/>
      <c r="B20" s="235"/>
      <c r="C20" s="235"/>
      <c r="D20" s="193">
        <f>D21+D22+D23+D24</f>
        <v>12.209999999999999</v>
      </c>
      <c r="E20" s="193">
        <f t="shared" ref="E20:G20" si="1">E21+E22+E23+E24</f>
        <v>6.39</v>
      </c>
      <c r="F20" s="193">
        <f t="shared" si="1"/>
        <v>99.93</v>
      </c>
      <c r="G20" s="193">
        <f t="shared" si="1"/>
        <v>572.19999999999993</v>
      </c>
    </row>
    <row r="21" spans="1:13" ht="26.4" x14ac:dyDescent="0.25">
      <c r="A21" s="195" t="s">
        <v>161</v>
      </c>
      <c r="B21" s="192" t="s">
        <v>185</v>
      </c>
      <c r="C21" s="195">
        <v>203</v>
      </c>
      <c r="D21" s="196">
        <v>7.81</v>
      </c>
      <c r="E21" s="196">
        <v>4.55</v>
      </c>
      <c r="F21" s="196">
        <v>33.47</v>
      </c>
      <c r="G21" s="196">
        <v>267.91000000000003</v>
      </c>
    </row>
    <row r="22" spans="1:13" x14ac:dyDescent="0.25">
      <c r="A22" s="194"/>
      <c r="B22" s="192" t="s">
        <v>246</v>
      </c>
      <c r="C22" s="195">
        <v>60</v>
      </c>
      <c r="D22" s="196">
        <v>2.88</v>
      </c>
      <c r="E22" s="196">
        <v>1.68</v>
      </c>
      <c r="F22" s="196">
        <v>46.62</v>
      </c>
      <c r="G22" s="196">
        <v>213.12</v>
      </c>
    </row>
    <row r="23" spans="1:13" x14ac:dyDescent="0.25">
      <c r="A23" s="194" t="s">
        <v>163</v>
      </c>
      <c r="B23" s="192" t="s">
        <v>10</v>
      </c>
      <c r="C23" s="195">
        <v>200</v>
      </c>
      <c r="D23" s="196">
        <v>0</v>
      </c>
      <c r="E23" s="196">
        <v>0</v>
      </c>
      <c r="F23" s="196">
        <v>10</v>
      </c>
      <c r="G23" s="196">
        <v>42</v>
      </c>
    </row>
    <row r="24" spans="1:13" x14ac:dyDescent="0.25">
      <c r="A24" s="195"/>
      <c r="B24" s="192" t="s">
        <v>11</v>
      </c>
      <c r="C24" s="195">
        <v>20</v>
      </c>
      <c r="D24" s="196">
        <v>1.52</v>
      </c>
      <c r="E24" s="196">
        <v>0.16</v>
      </c>
      <c r="F24" s="196">
        <v>9.84</v>
      </c>
      <c r="G24" s="196">
        <v>49.17</v>
      </c>
    </row>
    <row r="25" spans="1:13" x14ac:dyDescent="0.25">
      <c r="A25" s="230" t="s">
        <v>218</v>
      </c>
      <c r="B25" s="231"/>
      <c r="C25" s="203">
        <f>SUM(C21:C24)</f>
        <v>483</v>
      </c>
      <c r="D25" s="196"/>
      <c r="E25" s="196"/>
      <c r="F25" s="196"/>
      <c r="G25" s="196"/>
    </row>
    <row r="26" spans="1:13" ht="27.9" customHeight="1" x14ac:dyDescent="0.25">
      <c r="A26" s="232" t="s">
        <v>211</v>
      </c>
      <c r="B26" s="233"/>
      <c r="C26" s="234"/>
      <c r="D26" s="193">
        <f>D27</f>
        <v>10.98</v>
      </c>
      <c r="E26" s="193">
        <f>E27</f>
        <v>15.81</v>
      </c>
      <c r="F26" s="193">
        <f>F27</f>
        <v>71.570000000000007</v>
      </c>
      <c r="G26" s="193">
        <f>G27</f>
        <v>489.1</v>
      </c>
    </row>
    <row r="27" spans="1:13" x14ac:dyDescent="0.25">
      <c r="A27" s="203"/>
      <c r="B27" s="235"/>
      <c r="C27" s="235"/>
      <c r="D27" s="193">
        <f>D28+D29+D30+D31</f>
        <v>10.98</v>
      </c>
      <c r="E27" s="193">
        <f t="shared" ref="E27:G27" si="2">E28+E29+E30+E31</f>
        <v>15.81</v>
      </c>
      <c r="F27" s="193">
        <f t="shared" si="2"/>
        <v>71.570000000000007</v>
      </c>
      <c r="G27" s="193">
        <f t="shared" si="2"/>
        <v>489.1</v>
      </c>
    </row>
    <row r="28" spans="1:13" x14ac:dyDescent="0.25">
      <c r="A28" s="195"/>
      <c r="B28" s="192" t="s">
        <v>181</v>
      </c>
      <c r="C28" s="202">
        <v>25</v>
      </c>
      <c r="D28" s="196">
        <v>0.98</v>
      </c>
      <c r="E28" s="196">
        <v>7.65</v>
      </c>
      <c r="F28" s="196">
        <v>15.63</v>
      </c>
      <c r="G28" s="196">
        <v>138.57</v>
      </c>
    </row>
    <row r="29" spans="1:13" ht="26.4" x14ac:dyDescent="0.25">
      <c r="A29" s="195" t="s">
        <v>161</v>
      </c>
      <c r="B29" s="192" t="s">
        <v>187</v>
      </c>
      <c r="C29" s="195">
        <v>203</v>
      </c>
      <c r="D29" s="196">
        <v>8.48</v>
      </c>
      <c r="E29" s="196">
        <v>8</v>
      </c>
      <c r="F29" s="196">
        <v>36.1</v>
      </c>
      <c r="G29" s="196">
        <v>259.36</v>
      </c>
    </row>
    <row r="30" spans="1:13" ht="24" customHeight="1" x14ac:dyDescent="0.25">
      <c r="A30" s="194" t="s">
        <v>163</v>
      </c>
      <c r="B30" s="192" t="s">
        <v>10</v>
      </c>
      <c r="C30" s="195">
        <v>200</v>
      </c>
      <c r="D30" s="196">
        <v>0</v>
      </c>
      <c r="E30" s="196">
        <v>0</v>
      </c>
      <c r="F30" s="196">
        <v>10</v>
      </c>
      <c r="G30" s="196">
        <v>42</v>
      </c>
    </row>
    <row r="31" spans="1:13" x14ac:dyDescent="0.25">
      <c r="A31" s="195"/>
      <c r="B31" s="192" t="s">
        <v>11</v>
      </c>
      <c r="C31" s="195">
        <v>20</v>
      </c>
      <c r="D31" s="196">
        <v>1.52</v>
      </c>
      <c r="E31" s="196">
        <v>0.16</v>
      </c>
      <c r="F31" s="196">
        <v>9.84</v>
      </c>
      <c r="G31" s="196">
        <v>49.17</v>
      </c>
    </row>
    <row r="32" spans="1:13" x14ac:dyDescent="0.25">
      <c r="A32" s="230" t="s">
        <v>218</v>
      </c>
      <c r="B32" s="231"/>
      <c r="C32" s="203">
        <f>SUM(C28:C31)</f>
        <v>448</v>
      </c>
      <c r="D32" s="196"/>
      <c r="E32" s="196"/>
      <c r="F32" s="196"/>
      <c r="G32" s="196"/>
    </row>
    <row r="33" spans="1:7" ht="27.9" customHeight="1" x14ac:dyDescent="0.25">
      <c r="A33" s="232" t="s">
        <v>212</v>
      </c>
      <c r="B33" s="233"/>
      <c r="C33" s="234"/>
      <c r="D33" s="193">
        <f>D34</f>
        <v>18.899999999999999</v>
      </c>
      <c r="E33" s="193">
        <f>E34</f>
        <v>10.85</v>
      </c>
      <c r="F33" s="193">
        <f>F34</f>
        <v>136.24</v>
      </c>
      <c r="G33" s="193">
        <f>G34</f>
        <v>742.88</v>
      </c>
    </row>
    <row r="34" spans="1:7" x14ac:dyDescent="0.25">
      <c r="A34" s="203"/>
      <c r="B34" s="204"/>
      <c r="C34" s="203"/>
      <c r="D34" s="193">
        <f>D35+D36+D37+D38</f>
        <v>18.899999999999999</v>
      </c>
      <c r="E34" s="193">
        <f t="shared" ref="E34:G34" si="3">E35+E36+E37+E38</f>
        <v>10.85</v>
      </c>
      <c r="F34" s="193">
        <f t="shared" si="3"/>
        <v>136.24</v>
      </c>
      <c r="G34" s="193">
        <f t="shared" si="3"/>
        <v>742.88</v>
      </c>
    </row>
    <row r="35" spans="1:7" x14ac:dyDescent="0.25">
      <c r="A35" s="194" t="s">
        <v>247</v>
      </c>
      <c r="B35" s="192" t="s">
        <v>177</v>
      </c>
      <c r="C35" s="195">
        <v>100</v>
      </c>
      <c r="D35" s="196">
        <v>8.1999999999999993</v>
      </c>
      <c r="E35" s="196">
        <v>6.33</v>
      </c>
      <c r="F35" s="196">
        <v>60.27</v>
      </c>
      <c r="G35" s="196">
        <v>344.5</v>
      </c>
    </row>
    <row r="36" spans="1:7" ht="26.4" x14ac:dyDescent="0.25">
      <c r="A36" s="195" t="s">
        <v>161</v>
      </c>
      <c r="B36" s="192" t="s">
        <v>186</v>
      </c>
      <c r="C36" s="195">
        <v>203</v>
      </c>
      <c r="D36" s="196">
        <v>7.26</v>
      </c>
      <c r="E36" s="196">
        <v>4.25</v>
      </c>
      <c r="F36" s="196">
        <v>36.28</v>
      </c>
      <c r="G36" s="196">
        <v>221.12</v>
      </c>
    </row>
    <row r="37" spans="1:7" x14ac:dyDescent="0.25">
      <c r="A37" s="207" t="s">
        <v>223</v>
      </c>
      <c r="B37" s="208" t="s">
        <v>238</v>
      </c>
      <c r="C37" s="209">
        <v>200</v>
      </c>
      <c r="D37" s="210">
        <v>1.92</v>
      </c>
      <c r="E37" s="210">
        <v>0.11</v>
      </c>
      <c r="F37" s="210">
        <v>29.85</v>
      </c>
      <c r="G37" s="210">
        <v>128.09</v>
      </c>
    </row>
    <row r="38" spans="1:7" ht="15" customHeight="1" x14ac:dyDescent="0.25">
      <c r="A38" s="195"/>
      <c r="B38" s="192" t="s">
        <v>11</v>
      </c>
      <c r="C38" s="195">
        <v>20</v>
      </c>
      <c r="D38" s="196">
        <v>1.52</v>
      </c>
      <c r="E38" s="196">
        <v>0.16</v>
      </c>
      <c r="F38" s="196">
        <v>9.84</v>
      </c>
      <c r="G38" s="196">
        <v>49.17</v>
      </c>
    </row>
    <row r="39" spans="1:7" ht="15" customHeight="1" x14ac:dyDescent="0.25">
      <c r="A39" s="230" t="s">
        <v>218</v>
      </c>
      <c r="B39" s="231"/>
      <c r="C39" s="203">
        <f>SUM(C35:C38)</f>
        <v>523</v>
      </c>
      <c r="D39" s="196"/>
      <c r="E39" s="196"/>
      <c r="F39" s="196"/>
      <c r="G39" s="196"/>
    </row>
    <row r="40" spans="1:7" ht="27.9" customHeight="1" x14ac:dyDescent="0.25">
      <c r="A40" s="232" t="s">
        <v>213</v>
      </c>
      <c r="B40" s="233"/>
      <c r="C40" s="234"/>
      <c r="D40" s="193">
        <f>D41</f>
        <v>4.55</v>
      </c>
      <c r="E40" s="193">
        <f>E41</f>
        <v>2.94</v>
      </c>
      <c r="F40" s="193">
        <f>F41</f>
        <v>44.33</v>
      </c>
      <c r="G40" s="193">
        <f>G41</f>
        <v>226.23000000000002</v>
      </c>
    </row>
    <row r="41" spans="1:7" x14ac:dyDescent="0.25">
      <c r="A41" s="203"/>
      <c r="B41" s="204"/>
      <c r="C41" s="203"/>
      <c r="D41" s="193">
        <f>D42+D43+D44</f>
        <v>4.55</v>
      </c>
      <c r="E41" s="193">
        <f t="shared" ref="E41:G41" si="4">E42+E43+E44</f>
        <v>2.94</v>
      </c>
      <c r="F41" s="193">
        <f t="shared" si="4"/>
        <v>44.33</v>
      </c>
      <c r="G41" s="193">
        <f t="shared" si="4"/>
        <v>226.23000000000002</v>
      </c>
    </row>
    <row r="42" spans="1:7" x14ac:dyDescent="0.25">
      <c r="A42" s="194" t="s">
        <v>244</v>
      </c>
      <c r="B42" s="192" t="s">
        <v>243</v>
      </c>
      <c r="C42" s="195">
        <v>150</v>
      </c>
      <c r="D42" s="196">
        <v>3.03</v>
      </c>
      <c r="E42" s="196">
        <v>2.78</v>
      </c>
      <c r="F42" s="196">
        <v>24.49</v>
      </c>
      <c r="G42" s="196">
        <v>135.06</v>
      </c>
    </row>
    <row r="43" spans="1:7" x14ac:dyDescent="0.25">
      <c r="A43" s="194" t="s">
        <v>163</v>
      </c>
      <c r="B43" s="192" t="s">
        <v>10</v>
      </c>
      <c r="C43" s="195">
        <v>200</v>
      </c>
      <c r="D43" s="196">
        <v>0</v>
      </c>
      <c r="E43" s="196">
        <v>0</v>
      </c>
      <c r="F43" s="196">
        <v>10</v>
      </c>
      <c r="G43" s="196">
        <v>42</v>
      </c>
    </row>
    <row r="44" spans="1:7" ht="13.5" customHeight="1" x14ac:dyDescent="0.25">
      <c r="A44" s="195"/>
      <c r="B44" s="192" t="s">
        <v>11</v>
      </c>
      <c r="C44" s="195">
        <v>20</v>
      </c>
      <c r="D44" s="196">
        <v>1.52</v>
      </c>
      <c r="E44" s="196">
        <v>0.16</v>
      </c>
      <c r="F44" s="196">
        <v>9.84</v>
      </c>
      <c r="G44" s="196">
        <v>49.17</v>
      </c>
    </row>
    <row r="45" spans="1:7" x14ac:dyDescent="0.25">
      <c r="A45" s="230" t="s">
        <v>218</v>
      </c>
      <c r="B45" s="231"/>
      <c r="C45" s="203">
        <f>SUM(C42:C44)</f>
        <v>370</v>
      </c>
      <c r="D45" s="196"/>
      <c r="E45" s="196"/>
      <c r="F45" s="196"/>
      <c r="G45" s="196"/>
    </row>
    <row r="46" spans="1:7" ht="27.9" customHeight="1" x14ac:dyDescent="0.25">
      <c r="A46" s="232" t="s">
        <v>214</v>
      </c>
      <c r="B46" s="233"/>
      <c r="C46" s="234"/>
      <c r="D46" s="193">
        <f>D47</f>
        <v>13.11</v>
      </c>
      <c r="E46" s="193">
        <f t="shared" ref="E46:G46" si="5">E47</f>
        <v>9.9499999999999993</v>
      </c>
      <c r="F46" s="193">
        <f t="shared" si="5"/>
        <v>87.06</v>
      </c>
      <c r="G46" s="193">
        <f t="shared" si="5"/>
        <v>500.61</v>
      </c>
    </row>
    <row r="47" spans="1:7" x14ac:dyDescent="0.25">
      <c r="A47" s="203"/>
      <c r="B47" s="204"/>
      <c r="C47" s="203"/>
      <c r="D47" s="193">
        <f>D48+D49+D50+D51</f>
        <v>13.11</v>
      </c>
      <c r="E47" s="193">
        <f t="shared" ref="E47:G47" si="6">E48+E49+E50+E51</f>
        <v>9.9499999999999993</v>
      </c>
      <c r="F47" s="193">
        <f t="shared" si="6"/>
        <v>87.06</v>
      </c>
      <c r="G47" s="193">
        <f t="shared" si="6"/>
        <v>500.61</v>
      </c>
    </row>
    <row r="48" spans="1:7" x14ac:dyDescent="0.25">
      <c r="A48" s="195" t="s">
        <v>160</v>
      </c>
      <c r="B48" s="192" t="s">
        <v>135</v>
      </c>
      <c r="C48" s="195">
        <v>5</v>
      </c>
      <c r="D48" s="196">
        <v>0.05</v>
      </c>
      <c r="E48" s="196">
        <v>3.63</v>
      </c>
      <c r="F48" s="196">
        <v>7.0000000000000007E-2</v>
      </c>
      <c r="G48" s="196">
        <v>33.11</v>
      </c>
    </row>
    <row r="49" spans="1:18" ht="24.75" customHeight="1" x14ac:dyDescent="0.25">
      <c r="A49" s="195" t="s">
        <v>161</v>
      </c>
      <c r="B49" s="192" t="s">
        <v>224</v>
      </c>
      <c r="C49" s="195">
        <v>203</v>
      </c>
      <c r="D49" s="196">
        <v>10</v>
      </c>
      <c r="E49" s="196">
        <v>6</v>
      </c>
      <c r="F49" s="196">
        <v>38</v>
      </c>
      <c r="G49" s="196">
        <v>246</v>
      </c>
      <c r="H49" s="184"/>
      <c r="I49" s="184"/>
      <c r="J49" s="184"/>
      <c r="K49" s="184"/>
    </row>
    <row r="50" spans="1:18" ht="24.75" customHeight="1" x14ac:dyDescent="0.25">
      <c r="A50" s="194" t="s">
        <v>40</v>
      </c>
      <c r="B50" s="192" t="s">
        <v>245</v>
      </c>
      <c r="C50" s="195">
        <v>200</v>
      </c>
      <c r="D50" s="196">
        <v>0.02</v>
      </c>
      <c r="E50" s="196"/>
      <c r="F50" s="196">
        <v>29.31</v>
      </c>
      <c r="G50" s="196">
        <v>123.16</v>
      </c>
      <c r="H50" s="184"/>
      <c r="I50" s="184"/>
      <c r="J50" s="184"/>
      <c r="K50" s="184"/>
    </row>
    <row r="51" spans="1:18" x14ac:dyDescent="0.25">
      <c r="A51" s="194"/>
      <c r="B51" s="192" t="s">
        <v>11</v>
      </c>
      <c r="C51" s="195">
        <v>40</v>
      </c>
      <c r="D51" s="196">
        <v>3.04</v>
      </c>
      <c r="E51" s="196">
        <v>0.32</v>
      </c>
      <c r="F51" s="196">
        <v>19.68</v>
      </c>
      <c r="G51" s="196">
        <v>98.34</v>
      </c>
      <c r="H51" s="184"/>
      <c r="I51" s="184"/>
      <c r="J51" s="184"/>
    </row>
    <row r="52" spans="1:18" x14ac:dyDescent="0.25">
      <c r="A52" s="230" t="s">
        <v>218</v>
      </c>
      <c r="B52" s="231"/>
      <c r="C52" s="200">
        <f>SUM(C48:C51)</f>
        <v>448</v>
      </c>
      <c r="D52" s="199"/>
      <c r="E52" s="199"/>
      <c r="F52" s="199"/>
      <c r="G52" s="199"/>
    </row>
    <row r="53" spans="1:18" ht="27.9" customHeight="1" x14ac:dyDescent="0.25">
      <c r="A53" s="235" t="s">
        <v>64</v>
      </c>
      <c r="B53" s="235"/>
      <c r="C53" s="235"/>
      <c r="D53" s="193">
        <f>D54</f>
        <v>11.059999999999999</v>
      </c>
      <c r="E53" s="193">
        <f t="shared" ref="E53:G53" si="7">E54</f>
        <v>5.1000000000000005</v>
      </c>
      <c r="F53" s="193">
        <f t="shared" si="7"/>
        <v>80.830000000000013</v>
      </c>
      <c r="G53" s="193">
        <f t="shared" si="7"/>
        <v>429.48500000000001</v>
      </c>
    </row>
    <row r="54" spans="1:18" x14ac:dyDescent="0.25">
      <c r="A54" s="203"/>
      <c r="B54" s="235"/>
      <c r="C54" s="235"/>
      <c r="D54" s="193">
        <f>D55+D56+D57</f>
        <v>11.059999999999999</v>
      </c>
      <c r="E54" s="193">
        <f t="shared" ref="E54:G54" si="8">E55+E56+E57</f>
        <v>5.1000000000000005</v>
      </c>
      <c r="F54" s="193">
        <f t="shared" si="8"/>
        <v>80.830000000000013</v>
      </c>
      <c r="G54" s="193">
        <f t="shared" si="8"/>
        <v>429.48500000000001</v>
      </c>
    </row>
    <row r="55" spans="1:18" ht="24.75" customHeight="1" x14ac:dyDescent="0.25">
      <c r="A55" s="195" t="s">
        <v>161</v>
      </c>
      <c r="B55" s="192" t="s">
        <v>188</v>
      </c>
      <c r="C55" s="195">
        <v>203</v>
      </c>
      <c r="D55" s="196">
        <v>7.16</v>
      </c>
      <c r="E55" s="196">
        <v>4.66</v>
      </c>
      <c r="F55" s="196">
        <v>40.520000000000003</v>
      </c>
      <c r="G55" s="196">
        <v>242.96</v>
      </c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</row>
    <row r="56" spans="1:18" ht="22.5" customHeight="1" x14ac:dyDescent="0.25">
      <c r="A56" s="194" t="s">
        <v>225</v>
      </c>
      <c r="B56" s="192" t="s">
        <v>226</v>
      </c>
      <c r="C56" s="195">
        <v>200</v>
      </c>
      <c r="D56" s="196">
        <v>0.1</v>
      </c>
      <c r="E56" s="196">
        <v>0.04</v>
      </c>
      <c r="F56" s="196">
        <v>15.71</v>
      </c>
      <c r="G56" s="196">
        <v>63.6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8" ht="14.25" customHeight="1" x14ac:dyDescent="0.25">
      <c r="A57" s="195"/>
      <c r="B57" s="192" t="s">
        <v>11</v>
      </c>
      <c r="C57" s="195">
        <v>50</v>
      </c>
      <c r="D57" s="196">
        <f>3.04*1.25</f>
        <v>3.8</v>
      </c>
      <c r="E57" s="196">
        <f>0.32*1.25</f>
        <v>0.4</v>
      </c>
      <c r="F57" s="196">
        <f>19.68*1.25</f>
        <v>24.6</v>
      </c>
      <c r="G57" s="196">
        <f>98.34*1.25</f>
        <v>122.92500000000001</v>
      </c>
      <c r="H57" s="182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8" ht="13.5" customHeight="1" x14ac:dyDescent="0.25">
      <c r="A58" s="230" t="s">
        <v>218</v>
      </c>
      <c r="B58" s="231"/>
      <c r="C58" s="200">
        <f>SUM(C55:C57)</f>
        <v>453</v>
      </c>
      <c r="D58" s="199"/>
      <c r="E58" s="199"/>
      <c r="F58" s="199"/>
      <c r="G58" s="199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</row>
    <row r="59" spans="1:18" ht="27.9" customHeight="1" x14ac:dyDescent="0.25">
      <c r="A59" s="232" t="s">
        <v>215</v>
      </c>
      <c r="B59" s="233"/>
      <c r="C59" s="234"/>
      <c r="D59" s="193">
        <f>D60</f>
        <v>12.219999999999999</v>
      </c>
      <c r="E59" s="193">
        <f>E60</f>
        <v>15.580000000000002</v>
      </c>
      <c r="F59" s="193">
        <f>F60</f>
        <v>85.03</v>
      </c>
      <c r="G59" s="193">
        <f>G60</f>
        <v>602.25</v>
      </c>
    </row>
    <row r="60" spans="1:18" x14ac:dyDescent="0.25">
      <c r="A60" s="203"/>
      <c r="B60" s="235"/>
      <c r="C60" s="235"/>
      <c r="D60" s="193">
        <f>D61+D62+D63+D64</f>
        <v>12.219999999999999</v>
      </c>
      <c r="E60" s="193">
        <f t="shared" ref="E60:G60" si="9">E61+E62+E63+E64</f>
        <v>15.580000000000002</v>
      </c>
      <c r="F60" s="193">
        <f t="shared" si="9"/>
        <v>85.03</v>
      </c>
      <c r="G60" s="193">
        <f t="shared" si="9"/>
        <v>602.25</v>
      </c>
    </row>
    <row r="61" spans="1:18" ht="26.4" x14ac:dyDescent="0.25">
      <c r="A61" s="195" t="s">
        <v>161</v>
      </c>
      <c r="B61" s="192" t="s">
        <v>185</v>
      </c>
      <c r="C61" s="195">
        <v>203</v>
      </c>
      <c r="D61" s="196">
        <v>7.81</v>
      </c>
      <c r="E61" s="196">
        <v>4.55</v>
      </c>
      <c r="F61" s="196">
        <v>33.47</v>
      </c>
      <c r="G61" s="196">
        <v>267.91000000000003</v>
      </c>
    </row>
    <row r="62" spans="1:18" x14ac:dyDescent="0.25">
      <c r="A62" s="195"/>
      <c r="B62" s="192" t="s">
        <v>181</v>
      </c>
      <c r="C62" s="202">
        <v>35</v>
      </c>
      <c r="D62" s="196">
        <v>1.37</v>
      </c>
      <c r="E62" s="196">
        <v>10.71</v>
      </c>
      <c r="F62" s="196">
        <v>21.88</v>
      </c>
      <c r="G62" s="196">
        <v>194</v>
      </c>
    </row>
    <row r="63" spans="1:18" x14ac:dyDescent="0.25">
      <c r="A63" s="194" t="s">
        <v>163</v>
      </c>
      <c r="B63" s="192" t="s">
        <v>10</v>
      </c>
      <c r="C63" s="195">
        <v>200</v>
      </c>
      <c r="D63" s="196">
        <v>0</v>
      </c>
      <c r="E63" s="196">
        <v>0</v>
      </c>
      <c r="F63" s="196">
        <v>10</v>
      </c>
      <c r="G63" s="196">
        <v>42</v>
      </c>
    </row>
    <row r="64" spans="1:18" x14ac:dyDescent="0.25">
      <c r="A64" s="194"/>
      <c r="B64" s="192" t="s">
        <v>11</v>
      </c>
      <c r="C64" s="195">
        <v>40</v>
      </c>
      <c r="D64" s="196">
        <v>3.04</v>
      </c>
      <c r="E64" s="196">
        <v>0.32</v>
      </c>
      <c r="F64" s="196">
        <v>19.68</v>
      </c>
      <c r="G64" s="196">
        <v>98.34</v>
      </c>
    </row>
    <row r="65" spans="1:19" x14ac:dyDescent="0.25">
      <c r="A65" s="230" t="s">
        <v>218</v>
      </c>
      <c r="B65" s="231"/>
      <c r="C65" s="206">
        <f>SUM(C61:C64)</f>
        <v>478</v>
      </c>
      <c r="D65" s="196"/>
      <c r="E65" s="196"/>
      <c r="F65" s="196"/>
      <c r="G65" s="196"/>
    </row>
    <row r="66" spans="1:19" ht="27.9" customHeight="1" x14ac:dyDescent="0.25">
      <c r="A66" s="232" t="s">
        <v>216</v>
      </c>
      <c r="B66" s="233"/>
      <c r="C66" s="234"/>
      <c r="D66" s="193">
        <f>D67</f>
        <v>9.73</v>
      </c>
      <c r="E66" s="193">
        <f t="shared" ref="E66:G66" si="10">E67</f>
        <v>6.6300000000000008</v>
      </c>
      <c r="F66" s="193">
        <f t="shared" si="10"/>
        <v>90.389999999999986</v>
      </c>
      <c r="G66" s="193">
        <f t="shared" si="10"/>
        <v>466.73</v>
      </c>
    </row>
    <row r="67" spans="1:19" x14ac:dyDescent="0.25">
      <c r="A67" s="203"/>
      <c r="B67" s="204"/>
      <c r="C67" s="203"/>
      <c r="D67" s="193">
        <f>D68+D69+D70+D71</f>
        <v>9.73</v>
      </c>
      <c r="E67" s="193">
        <f t="shared" ref="E67:G67" si="11">E68+E69+E70+E71</f>
        <v>6.6300000000000008</v>
      </c>
      <c r="F67" s="193">
        <f t="shared" si="11"/>
        <v>90.389999999999986</v>
      </c>
      <c r="G67" s="193">
        <f t="shared" si="11"/>
        <v>466.73</v>
      </c>
    </row>
    <row r="68" spans="1:19" ht="17.25" customHeight="1" x14ac:dyDescent="0.25">
      <c r="A68" s="194"/>
      <c r="B68" s="192" t="s">
        <v>246</v>
      </c>
      <c r="C68" s="195">
        <v>40</v>
      </c>
      <c r="D68" s="196">
        <v>1.92</v>
      </c>
      <c r="E68" s="196">
        <v>1.1200000000000001</v>
      </c>
      <c r="F68" s="196">
        <v>31.08</v>
      </c>
      <c r="G68" s="196">
        <v>142.08000000000001</v>
      </c>
    </row>
    <row r="69" spans="1:19" x14ac:dyDescent="0.25">
      <c r="A69" s="194" t="s">
        <v>38</v>
      </c>
      <c r="B69" s="192" t="s">
        <v>36</v>
      </c>
      <c r="C69" s="195">
        <v>150</v>
      </c>
      <c r="D69" s="196">
        <v>4.7699999999999996</v>
      </c>
      <c r="E69" s="196">
        <v>5.19</v>
      </c>
      <c r="F69" s="196">
        <v>29.63</v>
      </c>
      <c r="G69" s="196">
        <v>184.31</v>
      </c>
    </row>
    <row r="70" spans="1:19" x14ac:dyDescent="0.25">
      <c r="A70" s="194" t="s">
        <v>163</v>
      </c>
      <c r="B70" s="192" t="s">
        <v>10</v>
      </c>
      <c r="C70" s="195">
        <v>200</v>
      </c>
      <c r="D70" s="196">
        <v>0</v>
      </c>
      <c r="E70" s="196">
        <v>0</v>
      </c>
      <c r="F70" s="196">
        <v>10</v>
      </c>
      <c r="G70" s="196">
        <v>42</v>
      </c>
    </row>
    <row r="71" spans="1:19" x14ac:dyDescent="0.25">
      <c r="A71" s="194"/>
      <c r="B71" s="192" t="s">
        <v>11</v>
      </c>
      <c r="C71" s="195">
        <v>40</v>
      </c>
      <c r="D71" s="196">
        <v>3.04</v>
      </c>
      <c r="E71" s="196">
        <v>0.32</v>
      </c>
      <c r="F71" s="196">
        <v>19.68</v>
      </c>
      <c r="G71" s="196">
        <v>98.34</v>
      </c>
    </row>
    <row r="72" spans="1:19" x14ac:dyDescent="0.25">
      <c r="A72" s="230" t="s">
        <v>218</v>
      </c>
      <c r="B72" s="231"/>
      <c r="C72" s="206">
        <f>SUM(C68:C71)</f>
        <v>430</v>
      </c>
      <c r="D72" s="196"/>
      <c r="E72" s="196"/>
      <c r="F72" s="196"/>
      <c r="G72" s="196"/>
    </row>
    <row r="73" spans="1:19" ht="27.9" customHeight="1" x14ac:dyDescent="0.25">
      <c r="A73" s="232" t="s">
        <v>217</v>
      </c>
      <c r="B73" s="233"/>
      <c r="C73" s="234"/>
      <c r="D73" s="193">
        <f>D74</f>
        <v>9.5799999999999983</v>
      </c>
      <c r="E73" s="193">
        <f>E74</f>
        <v>6.86</v>
      </c>
      <c r="F73" s="193">
        <f>F74</f>
        <v>94.52000000000001</v>
      </c>
      <c r="G73" s="193">
        <f>G74</f>
        <v>492.60499999999996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</row>
    <row r="74" spans="1:19" x14ac:dyDescent="0.25">
      <c r="A74" s="203"/>
      <c r="B74" s="235"/>
      <c r="C74" s="235"/>
      <c r="D74" s="193">
        <f>D75+D76+D77+D78</f>
        <v>9.5799999999999983</v>
      </c>
      <c r="E74" s="193">
        <f t="shared" ref="E74:G74" si="12">E75+E76+E77+E78</f>
        <v>6.86</v>
      </c>
      <c r="F74" s="193">
        <f t="shared" si="12"/>
        <v>94.52000000000001</v>
      </c>
      <c r="G74" s="193">
        <f t="shared" si="12"/>
        <v>492.60499999999996</v>
      </c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8"/>
    </row>
    <row r="75" spans="1:19" x14ac:dyDescent="0.25">
      <c r="A75" s="195" t="s">
        <v>160</v>
      </c>
      <c r="B75" s="192" t="s">
        <v>135</v>
      </c>
      <c r="C75" s="195">
        <v>5</v>
      </c>
      <c r="D75" s="196">
        <v>0.05</v>
      </c>
      <c r="E75" s="196">
        <v>3.63</v>
      </c>
      <c r="F75" s="196">
        <v>7.0000000000000007E-2</v>
      </c>
      <c r="G75" s="196">
        <v>33.11</v>
      </c>
      <c r="H75" s="182"/>
      <c r="I75" s="185"/>
      <c r="J75" s="185"/>
      <c r="K75" s="185"/>
      <c r="L75" s="185"/>
      <c r="M75" s="185"/>
      <c r="N75" s="185"/>
      <c r="O75" s="185"/>
      <c r="P75" s="185"/>
      <c r="Q75" s="185"/>
      <c r="R75" s="185"/>
    </row>
    <row r="76" spans="1:19" x14ac:dyDescent="0.25">
      <c r="A76" s="195" t="s">
        <v>170</v>
      </c>
      <c r="B76" s="192" t="s">
        <v>150</v>
      </c>
      <c r="C76" s="195">
        <v>150</v>
      </c>
      <c r="D76" s="196">
        <v>3.81</v>
      </c>
      <c r="E76" s="196">
        <v>2.72</v>
      </c>
      <c r="F76" s="196">
        <v>40</v>
      </c>
      <c r="G76" s="196">
        <v>208.48</v>
      </c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1:19" x14ac:dyDescent="0.25">
      <c r="A77" s="207" t="s">
        <v>223</v>
      </c>
      <c r="B77" s="208" t="s">
        <v>238</v>
      </c>
      <c r="C77" s="209">
        <v>200</v>
      </c>
      <c r="D77" s="210">
        <v>1.92</v>
      </c>
      <c r="E77" s="210">
        <v>0.11</v>
      </c>
      <c r="F77" s="210">
        <v>29.85</v>
      </c>
      <c r="G77" s="210">
        <v>128.09</v>
      </c>
      <c r="H77" s="182"/>
      <c r="I77" s="182"/>
      <c r="J77" s="182"/>
      <c r="K77" s="182"/>
      <c r="L77" s="182"/>
      <c r="M77" s="182"/>
      <c r="N77" s="182"/>
      <c r="O77" s="185"/>
      <c r="P77" s="182"/>
      <c r="Q77" s="182"/>
      <c r="R77" s="185"/>
    </row>
    <row r="78" spans="1:19" x14ac:dyDescent="0.25">
      <c r="A78" s="195"/>
      <c r="B78" s="192" t="s">
        <v>11</v>
      </c>
      <c r="C78" s="195">
        <v>50</v>
      </c>
      <c r="D78" s="196">
        <f>3.04*1.25</f>
        <v>3.8</v>
      </c>
      <c r="E78" s="196">
        <f>0.32*1.25</f>
        <v>0.4</v>
      </c>
      <c r="F78" s="196">
        <f>19.68*1.25</f>
        <v>24.6</v>
      </c>
      <c r="G78" s="196">
        <f>98.34*1.25</f>
        <v>122.92500000000001</v>
      </c>
      <c r="H78" s="182"/>
      <c r="I78" s="182"/>
      <c r="J78" s="182"/>
      <c r="K78" s="182"/>
      <c r="L78" s="182"/>
      <c r="M78" s="182"/>
      <c r="N78" s="182"/>
      <c r="O78" s="185"/>
      <c r="P78" s="182"/>
      <c r="Q78" s="182"/>
      <c r="R78" s="186"/>
    </row>
    <row r="79" spans="1:19" x14ac:dyDescent="0.25">
      <c r="A79" s="230" t="s">
        <v>218</v>
      </c>
      <c r="B79" s="231"/>
      <c r="C79" s="206">
        <f>SUM(C75:C78)</f>
        <v>405</v>
      </c>
      <c r="D79" s="196"/>
      <c r="E79" s="196"/>
      <c r="F79" s="196"/>
      <c r="G79" s="196"/>
      <c r="H79" s="189"/>
      <c r="I79" s="189"/>
      <c r="J79" s="189"/>
      <c r="K79" s="189"/>
      <c r="L79" s="189"/>
      <c r="M79" s="189"/>
      <c r="N79" s="189"/>
      <c r="O79" s="190"/>
      <c r="P79" s="189"/>
      <c r="Q79" s="189"/>
      <c r="R79" s="190"/>
    </row>
    <row r="80" spans="1:19" ht="23.25" customHeight="1" x14ac:dyDescent="0.25">
      <c r="A80" s="232" t="s">
        <v>228</v>
      </c>
      <c r="B80" s="233"/>
      <c r="C80" s="234"/>
      <c r="D80" s="193">
        <f>D81</f>
        <v>11.32</v>
      </c>
      <c r="E80" s="193">
        <f>E81</f>
        <v>9.8899999999999988</v>
      </c>
      <c r="F80" s="193">
        <f>F81</f>
        <v>65.92</v>
      </c>
      <c r="G80" s="193">
        <f>G81</f>
        <v>414.02</v>
      </c>
    </row>
    <row r="81" spans="1:7" x14ac:dyDescent="0.25">
      <c r="A81" s="203"/>
      <c r="B81" s="235"/>
      <c r="C81" s="235"/>
      <c r="D81" s="193">
        <f>D82+D83+D84+D85+D86</f>
        <v>11.32</v>
      </c>
      <c r="E81" s="193">
        <f t="shared" ref="E81:G81" si="13">E82+E83+E84+E85+E86</f>
        <v>9.8899999999999988</v>
      </c>
      <c r="F81" s="193">
        <f t="shared" si="13"/>
        <v>65.92</v>
      </c>
      <c r="G81" s="193">
        <f t="shared" si="13"/>
        <v>414.02</v>
      </c>
    </row>
    <row r="82" spans="1:7" x14ac:dyDescent="0.25">
      <c r="A82" s="195" t="s">
        <v>162</v>
      </c>
      <c r="B82" s="192" t="s">
        <v>35</v>
      </c>
      <c r="C82" s="195">
        <v>10</v>
      </c>
      <c r="D82" s="196">
        <v>2.6</v>
      </c>
      <c r="E82" s="196">
        <v>2.65</v>
      </c>
      <c r="F82" s="196">
        <v>0.35</v>
      </c>
      <c r="G82" s="196">
        <v>36.24</v>
      </c>
    </row>
    <row r="83" spans="1:7" x14ac:dyDescent="0.25">
      <c r="A83" s="195" t="s">
        <v>160</v>
      </c>
      <c r="B83" s="192" t="s">
        <v>135</v>
      </c>
      <c r="C83" s="195">
        <v>5</v>
      </c>
      <c r="D83" s="196">
        <v>0.05</v>
      </c>
      <c r="E83" s="196">
        <v>3.63</v>
      </c>
      <c r="F83" s="196">
        <v>7.0000000000000007E-2</v>
      </c>
      <c r="G83" s="196">
        <v>33.11</v>
      </c>
    </row>
    <row r="84" spans="1:7" x14ac:dyDescent="0.25">
      <c r="A84" s="195" t="s">
        <v>33</v>
      </c>
      <c r="B84" s="192" t="s">
        <v>12</v>
      </c>
      <c r="C84" s="195">
        <v>180</v>
      </c>
      <c r="D84" s="196">
        <v>6.77</v>
      </c>
      <c r="E84" s="196">
        <v>3.41</v>
      </c>
      <c r="F84" s="196">
        <v>43.2</v>
      </c>
      <c r="G84" s="196">
        <v>241.2</v>
      </c>
    </row>
    <row r="85" spans="1:7" x14ac:dyDescent="0.25">
      <c r="A85" s="194" t="s">
        <v>163</v>
      </c>
      <c r="B85" s="192" t="s">
        <v>10</v>
      </c>
      <c r="C85" s="195">
        <v>200</v>
      </c>
      <c r="D85" s="196">
        <v>0</v>
      </c>
      <c r="E85" s="196">
        <v>0</v>
      </c>
      <c r="F85" s="196">
        <v>10</v>
      </c>
      <c r="G85" s="196">
        <v>42</v>
      </c>
    </row>
    <row r="86" spans="1:7" x14ac:dyDescent="0.25">
      <c r="A86" s="195"/>
      <c r="B86" s="192" t="s">
        <v>11</v>
      </c>
      <c r="C86" s="195">
        <v>25</v>
      </c>
      <c r="D86" s="196">
        <v>1.9</v>
      </c>
      <c r="E86" s="196">
        <v>0.2</v>
      </c>
      <c r="F86" s="196">
        <v>12.3</v>
      </c>
      <c r="G86" s="196">
        <v>61.47</v>
      </c>
    </row>
    <row r="87" spans="1:7" x14ac:dyDescent="0.25">
      <c r="A87" s="230" t="s">
        <v>218</v>
      </c>
      <c r="B87" s="231"/>
      <c r="C87" s="200">
        <f>C82+C83+C84+C85+C86</f>
        <v>420</v>
      </c>
      <c r="D87" s="199"/>
      <c r="E87" s="199"/>
      <c r="F87" s="199"/>
      <c r="G87" s="199"/>
    </row>
    <row r="88" spans="1:7" x14ac:dyDescent="0.25">
      <c r="A88" s="232" t="s">
        <v>229</v>
      </c>
      <c r="B88" s="233"/>
      <c r="C88" s="234"/>
      <c r="D88" s="193">
        <f>D89</f>
        <v>12.780000000000001</v>
      </c>
      <c r="E88" s="193">
        <f>E89</f>
        <v>5.87</v>
      </c>
      <c r="F88" s="193">
        <f>F89</f>
        <v>88.88</v>
      </c>
      <c r="G88" s="193">
        <f>G89</f>
        <v>526.86</v>
      </c>
    </row>
    <row r="89" spans="1:7" x14ac:dyDescent="0.25">
      <c r="A89" s="203"/>
      <c r="B89" s="235"/>
      <c r="C89" s="235"/>
      <c r="D89" s="193">
        <f>D90+D91+D92+D93</f>
        <v>12.780000000000001</v>
      </c>
      <c r="E89" s="193">
        <f t="shared" ref="E89:G89" si="14">E90+E91+E92+E93</f>
        <v>5.87</v>
      </c>
      <c r="F89" s="193">
        <f t="shared" si="14"/>
        <v>88.88</v>
      </c>
      <c r="G89" s="193">
        <f t="shared" si="14"/>
        <v>526.86</v>
      </c>
    </row>
    <row r="90" spans="1:7" ht="26.4" x14ac:dyDescent="0.25">
      <c r="A90" s="195" t="s">
        <v>161</v>
      </c>
      <c r="B90" s="192" t="s">
        <v>185</v>
      </c>
      <c r="C90" s="195">
        <v>203</v>
      </c>
      <c r="D90" s="196">
        <v>7.81</v>
      </c>
      <c r="E90" s="196">
        <v>4.55</v>
      </c>
      <c r="F90" s="196">
        <v>33.47</v>
      </c>
      <c r="G90" s="196">
        <v>267.91000000000003</v>
      </c>
    </row>
    <row r="91" spans="1:7" x14ac:dyDescent="0.25">
      <c r="A91" s="194"/>
      <c r="B91" s="192" t="s">
        <v>246</v>
      </c>
      <c r="C91" s="195">
        <v>40</v>
      </c>
      <c r="D91" s="196">
        <v>1.92</v>
      </c>
      <c r="E91" s="196">
        <v>1.1200000000000001</v>
      </c>
      <c r="F91" s="196">
        <v>31.08</v>
      </c>
      <c r="G91" s="196">
        <v>142.08000000000001</v>
      </c>
    </row>
    <row r="92" spans="1:7" x14ac:dyDescent="0.25">
      <c r="A92" s="195" t="s">
        <v>42</v>
      </c>
      <c r="B92" s="192" t="s">
        <v>242</v>
      </c>
      <c r="C92" s="195">
        <v>200</v>
      </c>
      <c r="D92" s="196">
        <v>1.1499999999999999</v>
      </c>
      <c r="E92" s="196"/>
      <c r="F92" s="196">
        <v>12.03</v>
      </c>
      <c r="G92" s="196">
        <v>55.4</v>
      </c>
    </row>
    <row r="93" spans="1:7" x14ac:dyDescent="0.25">
      <c r="A93" s="195"/>
      <c r="B93" s="192" t="s">
        <v>11</v>
      </c>
      <c r="C93" s="195">
        <v>25</v>
      </c>
      <c r="D93" s="196">
        <v>1.9</v>
      </c>
      <c r="E93" s="196">
        <v>0.2</v>
      </c>
      <c r="F93" s="196">
        <v>12.3</v>
      </c>
      <c r="G93" s="196">
        <v>61.47</v>
      </c>
    </row>
    <row r="94" spans="1:7" x14ac:dyDescent="0.25">
      <c r="A94" s="230" t="s">
        <v>218</v>
      </c>
      <c r="B94" s="231"/>
      <c r="C94" s="203">
        <f>SUM(C90:C93)</f>
        <v>468</v>
      </c>
      <c r="D94" s="196"/>
      <c r="E94" s="196"/>
      <c r="F94" s="196"/>
      <c r="G94" s="196"/>
    </row>
    <row r="95" spans="1:7" x14ac:dyDescent="0.25">
      <c r="A95" s="232" t="s">
        <v>230</v>
      </c>
      <c r="B95" s="233"/>
      <c r="C95" s="234"/>
      <c r="D95" s="193">
        <f>D96</f>
        <v>5.81</v>
      </c>
      <c r="E95" s="193">
        <f>E96</f>
        <v>10.639999999999999</v>
      </c>
      <c r="F95" s="193">
        <f>F96</f>
        <v>65.52</v>
      </c>
      <c r="G95" s="193">
        <f>G96</f>
        <v>395.28</v>
      </c>
    </row>
    <row r="96" spans="1:7" x14ac:dyDescent="0.25">
      <c r="A96" s="203"/>
      <c r="B96" s="235"/>
      <c r="C96" s="235"/>
      <c r="D96" s="193">
        <f>D97+D98+D99+D100</f>
        <v>5.81</v>
      </c>
      <c r="E96" s="193">
        <f t="shared" ref="E96:G96" si="15">E97+E98+E99+E100</f>
        <v>10.639999999999999</v>
      </c>
      <c r="F96" s="193">
        <f t="shared" si="15"/>
        <v>65.52</v>
      </c>
      <c r="G96" s="193">
        <f t="shared" si="15"/>
        <v>395.28</v>
      </c>
    </row>
    <row r="97" spans="1:7" x14ac:dyDescent="0.25">
      <c r="A97" s="195" t="s">
        <v>160</v>
      </c>
      <c r="B97" s="192" t="s">
        <v>135</v>
      </c>
      <c r="C97" s="195">
        <v>10</v>
      </c>
      <c r="D97" s="196">
        <v>0.1</v>
      </c>
      <c r="E97" s="196">
        <v>7.26</v>
      </c>
      <c r="F97" s="196">
        <v>0.14000000000000001</v>
      </c>
      <c r="G97" s="196">
        <v>66.22</v>
      </c>
    </row>
    <row r="98" spans="1:7" x14ac:dyDescent="0.25">
      <c r="A98" s="195" t="s">
        <v>170</v>
      </c>
      <c r="B98" s="192" t="s">
        <v>150</v>
      </c>
      <c r="C98" s="195">
        <v>180</v>
      </c>
      <c r="D98" s="196">
        <v>4.57</v>
      </c>
      <c r="E98" s="196">
        <v>3.26</v>
      </c>
      <c r="F98" s="196">
        <v>48</v>
      </c>
      <c r="G98" s="196">
        <v>250.18</v>
      </c>
    </row>
    <row r="99" spans="1:7" x14ac:dyDescent="0.25">
      <c r="A99" s="194" t="s">
        <v>163</v>
      </c>
      <c r="B99" s="192" t="s">
        <v>10</v>
      </c>
      <c r="C99" s="195">
        <v>200</v>
      </c>
      <c r="D99" s="196">
        <v>0</v>
      </c>
      <c r="E99" s="196">
        <v>0</v>
      </c>
      <c r="F99" s="196">
        <v>10</v>
      </c>
      <c r="G99" s="196">
        <v>42</v>
      </c>
    </row>
    <row r="100" spans="1:7" x14ac:dyDescent="0.25">
      <c r="A100" s="195"/>
      <c r="B100" s="192" t="s">
        <v>11</v>
      </c>
      <c r="C100" s="195">
        <v>15</v>
      </c>
      <c r="D100" s="196">
        <v>1.1399999999999999</v>
      </c>
      <c r="E100" s="196">
        <v>0.12</v>
      </c>
      <c r="F100" s="196">
        <v>7.38</v>
      </c>
      <c r="G100" s="196">
        <v>36.880000000000003</v>
      </c>
    </row>
    <row r="101" spans="1:7" x14ac:dyDescent="0.25">
      <c r="A101" s="230" t="s">
        <v>218</v>
      </c>
      <c r="B101" s="231"/>
      <c r="C101" s="203">
        <f>SUM(C97:C100)</f>
        <v>405</v>
      </c>
      <c r="D101" s="196"/>
      <c r="E101" s="196"/>
      <c r="F101" s="196"/>
      <c r="G101" s="196"/>
    </row>
    <row r="102" spans="1:7" x14ac:dyDescent="0.25">
      <c r="A102" s="232" t="s">
        <v>231</v>
      </c>
      <c r="B102" s="233"/>
      <c r="C102" s="234"/>
      <c r="D102" s="193">
        <f>D103</f>
        <v>12.579999999999998</v>
      </c>
      <c r="E102" s="193">
        <f>E103</f>
        <v>14.589999999999998</v>
      </c>
      <c r="F102" s="193">
        <f>F103</f>
        <v>84.03</v>
      </c>
      <c r="G102" s="193">
        <f>G103</f>
        <v>530.72499999999991</v>
      </c>
    </row>
    <row r="103" spans="1:7" x14ac:dyDescent="0.25">
      <c r="A103" s="203"/>
      <c r="B103" s="204"/>
      <c r="C103" s="203"/>
      <c r="D103" s="193">
        <f>D104+D105+D106+D107</f>
        <v>12.579999999999998</v>
      </c>
      <c r="E103" s="193">
        <f t="shared" ref="E103:G103" si="16">E104+E105+E106+E107</f>
        <v>14.589999999999998</v>
      </c>
      <c r="F103" s="193">
        <f t="shared" si="16"/>
        <v>84.03</v>
      </c>
      <c r="G103" s="193">
        <f t="shared" si="16"/>
        <v>530.72499999999991</v>
      </c>
    </row>
    <row r="104" spans="1:7" x14ac:dyDescent="0.25">
      <c r="A104" s="195" t="s">
        <v>160</v>
      </c>
      <c r="B104" s="192" t="s">
        <v>135</v>
      </c>
      <c r="C104" s="195">
        <v>5</v>
      </c>
      <c r="D104" s="196">
        <v>0.05</v>
      </c>
      <c r="E104" s="196">
        <v>3.63</v>
      </c>
      <c r="F104" s="196">
        <v>7.0000000000000007E-2</v>
      </c>
      <c r="G104" s="196">
        <v>33.11</v>
      </c>
    </row>
    <row r="105" spans="1:7" ht="26.4" x14ac:dyDescent="0.25">
      <c r="A105" s="195" t="s">
        <v>161</v>
      </c>
      <c r="B105" s="192" t="s">
        <v>183</v>
      </c>
      <c r="C105" s="195">
        <v>205</v>
      </c>
      <c r="D105" s="196">
        <v>6.81</v>
      </c>
      <c r="E105" s="196">
        <v>10.45</v>
      </c>
      <c r="F105" s="196">
        <v>29.51</v>
      </c>
      <c r="G105" s="196">
        <v>246.6</v>
      </c>
    </row>
    <row r="106" spans="1:7" x14ac:dyDescent="0.25">
      <c r="A106" s="194" t="s">
        <v>223</v>
      </c>
      <c r="B106" s="197" t="s">
        <v>238</v>
      </c>
      <c r="C106" s="195">
        <v>200</v>
      </c>
      <c r="D106" s="196">
        <v>1.92</v>
      </c>
      <c r="E106" s="196">
        <v>0.11</v>
      </c>
      <c r="F106" s="196">
        <v>29.85</v>
      </c>
      <c r="G106" s="196">
        <v>128.09</v>
      </c>
    </row>
    <row r="107" spans="1:7" x14ac:dyDescent="0.25">
      <c r="A107" s="195"/>
      <c r="B107" s="192" t="s">
        <v>11</v>
      </c>
      <c r="C107" s="195">
        <v>50</v>
      </c>
      <c r="D107" s="196">
        <f>3.04*1.25</f>
        <v>3.8</v>
      </c>
      <c r="E107" s="196">
        <f>0.32*1.25</f>
        <v>0.4</v>
      </c>
      <c r="F107" s="196">
        <f>19.68*1.25</f>
        <v>24.6</v>
      </c>
      <c r="G107" s="196">
        <f>98.34*1.25</f>
        <v>122.92500000000001</v>
      </c>
    </row>
    <row r="108" spans="1:7" x14ac:dyDescent="0.25">
      <c r="A108" s="230" t="s">
        <v>218</v>
      </c>
      <c r="B108" s="231"/>
      <c r="C108" s="203">
        <f>SUM(C104:C107)</f>
        <v>460</v>
      </c>
      <c r="D108" s="196"/>
      <c r="E108" s="196"/>
      <c r="F108" s="196"/>
      <c r="G108" s="196"/>
    </row>
    <row r="109" spans="1:7" x14ac:dyDescent="0.25">
      <c r="A109" s="232" t="s">
        <v>232</v>
      </c>
      <c r="B109" s="233"/>
      <c r="C109" s="234"/>
      <c r="D109" s="193">
        <f>D110</f>
        <v>7.4500000000000011</v>
      </c>
      <c r="E109" s="193">
        <f>E110</f>
        <v>7.36</v>
      </c>
      <c r="F109" s="193">
        <f>F110</f>
        <v>48.739999999999995</v>
      </c>
      <c r="G109" s="193">
        <f>G110</f>
        <v>297.2</v>
      </c>
    </row>
    <row r="110" spans="1:7" x14ac:dyDescent="0.25">
      <c r="A110" s="203"/>
      <c r="B110" s="204"/>
      <c r="C110" s="203"/>
      <c r="D110" s="193">
        <f>D111+D112+D113+D114</f>
        <v>7.4500000000000011</v>
      </c>
      <c r="E110" s="193">
        <f t="shared" ref="E110:G110" si="17">E111+E112+E113+E114</f>
        <v>7.36</v>
      </c>
      <c r="F110" s="193">
        <f t="shared" si="17"/>
        <v>48.739999999999995</v>
      </c>
      <c r="G110" s="193">
        <f t="shared" si="17"/>
        <v>297.2</v>
      </c>
    </row>
    <row r="111" spans="1:7" x14ac:dyDescent="0.25">
      <c r="A111" s="195" t="s">
        <v>173</v>
      </c>
      <c r="B111" s="192" t="s">
        <v>136</v>
      </c>
      <c r="C111" s="202">
        <v>60</v>
      </c>
      <c r="D111" s="196">
        <v>0.94</v>
      </c>
      <c r="E111" s="196">
        <v>3.06</v>
      </c>
      <c r="F111" s="196">
        <v>5.66</v>
      </c>
      <c r="G111" s="196">
        <v>55.26</v>
      </c>
    </row>
    <row r="112" spans="1:7" x14ac:dyDescent="0.25">
      <c r="A112" s="194" t="s">
        <v>222</v>
      </c>
      <c r="B112" s="192" t="s">
        <v>221</v>
      </c>
      <c r="C112" s="195">
        <v>150</v>
      </c>
      <c r="D112" s="196">
        <v>4.6100000000000003</v>
      </c>
      <c r="E112" s="196">
        <v>4.0999999999999996</v>
      </c>
      <c r="F112" s="196">
        <v>20.78</v>
      </c>
      <c r="G112" s="196">
        <v>138.47</v>
      </c>
    </row>
    <row r="113" spans="1:7" x14ac:dyDescent="0.25">
      <c r="A113" s="194" t="s">
        <v>163</v>
      </c>
      <c r="B113" s="192" t="s">
        <v>10</v>
      </c>
      <c r="C113" s="195">
        <v>200</v>
      </c>
      <c r="D113" s="196">
        <v>0</v>
      </c>
      <c r="E113" s="196">
        <v>0</v>
      </c>
      <c r="F113" s="196">
        <v>10</v>
      </c>
      <c r="G113" s="196">
        <v>42</v>
      </c>
    </row>
    <row r="114" spans="1:7" x14ac:dyDescent="0.25">
      <c r="A114" s="195"/>
      <c r="B114" s="192" t="s">
        <v>11</v>
      </c>
      <c r="C114" s="195">
        <v>25</v>
      </c>
      <c r="D114" s="196">
        <v>1.9</v>
      </c>
      <c r="E114" s="196">
        <v>0.2</v>
      </c>
      <c r="F114" s="196">
        <v>12.3</v>
      </c>
      <c r="G114" s="196">
        <v>61.47</v>
      </c>
    </row>
    <row r="115" spans="1:7" x14ac:dyDescent="0.25">
      <c r="A115" s="230" t="s">
        <v>218</v>
      </c>
      <c r="B115" s="231"/>
      <c r="C115" s="201">
        <f>C111+C112+C113+C114</f>
        <v>435</v>
      </c>
      <c r="D115" s="196"/>
      <c r="E115" s="196"/>
      <c r="F115" s="196"/>
      <c r="G115" s="196"/>
    </row>
    <row r="116" spans="1:7" x14ac:dyDescent="0.25">
      <c r="A116" s="232" t="s">
        <v>233</v>
      </c>
      <c r="B116" s="233"/>
      <c r="C116" s="234"/>
      <c r="D116" s="193">
        <f>D117</f>
        <v>12.85</v>
      </c>
      <c r="E116" s="193">
        <f t="shared" ref="E116:G116" si="18">E117</f>
        <v>8.4699999999999989</v>
      </c>
      <c r="F116" s="193">
        <f t="shared" si="18"/>
        <v>102.68</v>
      </c>
      <c r="G116" s="193">
        <f t="shared" si="18"/>
        <v>556.72</v>
      </c>
    </row>
    <row r="117" spans="1:7" x14ac:dyDescent="0.25">
      <c r="A117" s="203"/>
      <c r="B117" s="204"/>
      <c r="C117" s="203"/>
      <c r="D117" s="193">
        <f>D118+D119+D120+D121</f>
        <v>12.85</v>
      </c>
      <c r="E117" s="193">
        <f t="shared" ref="E117:G117" si="19">E118+E119+E120+E121</f>
        <v>8.4699999999999989</v>
      </c>
      <c r="F117" s="193">
        <f t="shared" si="19"/>
        <v>102.68</v>
      </c>
      <c r="G117" s="193">
        <f t="shared" si="19"/>
        <v>556.72</v>
      </c>
    </row>
    <row r="118" spans="1:7" x14ac:dyDescent="0.25">
      <c r="A118" s="194"/>
      <c r="B118" s="192" t="s">
        <v>62</v>
      </c>
      <c r="C118" s="195">
        <v>30</v>
      </c>
      <c r="D118" s="196">
        <v>2.25</v>
      </c>
      <c r="E118" s="196">
        <v>3.54</v>
      </c>
      <c r="F118" s="196">
        <v>22.47</v>
      </c>
      <c r="G118" s="196">
        <v>136.5</v>
      </c>
    </row>
    <row r="119" spans="1:7" ht="26.4" x14ac:dyDescent="0.25">
      <c r="A119" s="195" t="s">
        <v>161</v>
      </c>
      <c r="B119" s="192" t="s">
        <v>188</v>
      </c>
      <c r="C119" s="195">
        <v>203</v>
      </c>
      <c r="D119" s="196">
        <v>7.16</v>
      </c>
      <c r="E119" s="196">
        <v>4.66</v>
      </c>
      <c r="F119" s="196">
        <v>40.520000000000003</v>
      </c>
      <c r="G119" s="196">
        <v>242.96</v>
      </c>
    </row>
    <row r="120" spans="1:7" x14ac:dyDescent="0.25">
      <c r="A120" s="207" t="s">
        <v>223</v>
      </c>
      <c r="B120" s="208" t="s">
        <v>238</v>
      </c>
      <c r="C120" s="209">
        <v>200</v>
      </c>
      <c r="D120" s="210">
        <v>1.92</v>
      </c>
      <c r="E120" s="210">
        <v>0.11</v>
      </c>
      <c r="F120" s="210">
        <v>29.85</v>
      </c>
      <c r="G120" s="210">
        <v>128.09</v>
      </c>
    </row>
    <row r="121" spans="1:7" x14ac:dyDescent="0.25">
      <c r="A121" s="195"/>
      <c r="B121" s="192" t="s">
        <v>11</v>
      </c>
      <c r="C121" s="195">
        <v>20</v>
      </c>
      <c r="D121" s="196">
        <v>1.52</v>
      </c>
      <c r="E121" s="196">
        <v>0.16</v>
      </c>
      <c r="F121" s="196">
        <v>9.84</v>
      </c>
      <c r="G121" s="196">
        <v>49.17</v>
      </c>
    </row>
    <row r="122" spans="1:7" x14ac:dyDescent="0.25">
      <c r="A122" s="230" t="s">
        <v>218</v>
      </c>
      <c r="B122" s="231"/>
      <c r="C122" s="200">
        <f>C118+C119+C120+C121</f>
        <v>453</v>
      </c>
      <c r="D122" s="199"/>
      <c r="E122" s="199"/>
      <c r="F122" s="199"/>
      <c r="G122" s="199"/>
    </row>
    <row r="123" spans="1:7" x14ac:dyDescent="0.25">
      <c r="A123" s="235" t="s">
        <v>234</v>
      </c>
      <c r="B123" s="235"/>
      <c r="C123" s="235"/>
      <c r="D123" s="193">
        <f>D124</f>
        <v>11.26</v>
      </c>
      <c r="E123" s="193">
        <f t="shared" ref="E123:G123" si="20">E124</f>
        <v>10.83</v>
      </c>
      <c r="F123" s="193">
        <f t="shared" si="20"/>
        <v>67.84</v>
      </c>
      <c r="G123" s="193">
        <f t="shared" si="20"/>
        <v>483.34000000000003</v>
      </c>
    </row>
    <row r="124" spans="1:7" x14ac:dyDescent="0.25">
      <c r="A124" s="203"/>
      <c r="B124" s="235"/>
      <c r="C124" s="235"/>
      <c r="D124" s="193">
        <f>D125+D126+D127+D128</f>
        <v>11.26</v>
      </c>
      <c r="E124" s="193">
        <f t="shared" ref="E124:G124" si="21">E125+E126+E127+E128</f>
        <v>10.83</v>
      </c>
      <c r="F124" s="193">
        <f t="shared" si="21"/>
        <v>67.84</v>
      </c>
      <c r="G124" s="193">
        <f t="shared" si="21"/>
        <v>483.34000000000003</v>
      </c>
    </row>
    <row r="125" spans="1:7" x14ac:dyDescent="0.25">
      <c r="A125" s="195"/>
      <c r="B125" s="192" t="s">
        <v>181</v>
      </c>
      <c r="C125" s="202">
        <v>20</v>
      </c>
      <c r="D125" s="196">
        <v>0.78</v>
      </c>
      <c r="E125" s="196">
        <v>6.12</v>
      </c>
      <c r="F125" s="196">
        <v>12.5</v>
      </c>
      <c r="G125" s="196">
        <v>110.86</v>
      </c>
    </row>
    <row r="126" spans="1:7" ht="26.4" x14ac:dyDescent="0.25">
      <c r="A126" s="195" t="s">
        <v>161</v>
      </c>
      <c r="B126" s="192" t="s">
        <v>185</v>
      </c>
      <c r="C126" s="195">
        <v>203</v>
      </c>
      <c r="D126" s="196">
        <v>7.81</v>
      </c>
      <c r="E126" s="196">
        <v>4.55</v>
      </c>
      <c r="F126" s="196">
        <v>33.47</v>
      </c>
      <c r="G126" s="196">
        <v>267.91000000000003</v>
      </c>
    </row>
    <row r="127" spans="1:7" ht="26.4" x14ac:dyDescent="0.25">
      <c r="A127" s="195" t="s">
        <v>42</v>
      </c>
      <c r="B127" s="192" t="s">
        <v>227</v>
      </c>
      <c r="C127" s="195">
        <v>200</v>
      </c>
      <c r="D127" s="196">
        <v>1.1499999999999999</v>
      </c>
      <c r="E127" s="196"/>
      <c r="F127" s="196">
        <v>12.03</v>
      </c>
      <c r="G127" s="196">
        <v>55.4</v>
      </c>
    </row>
    <row r="128" spans="1:7" x14ac:dyDescent="0.25">
      <c r="A128" s="195"/>
      <c r="B128" s="192" t="s">
        <v>11</v>
      </c>
      <c r="C128" s="195">
        <v>20</v>
      </c>
      <c r="D128" s="196">
        <v>1.52</v>
      </c>
      <c r="E128" s="196">
        <v>0.16</v>
      </c>
      <c r="F128" s="196">
        <v>9.84</v>
      </c>
      <c r="G128" s="196">
        <v>49.17</v>
      </c>
    </row>
    <row r="129" spans="1:7" x14ac:dyDescent="0.25">
      <c r="A129" s="230" t="s">
        <v>218</v>
      </c>
      <c r="B129" s="231"/>
      <c r="C129" s="205">
        <f>C125+C126+C127+C128</f>
        <v>443</v>
      </c>
      <c r="D129" s="199"/>
      <c r="E129" s="199"/>
      <c r="F129" s="199"/>
      <c r="G129" s="199"/>
    </row>
    <row r="130" spans="1:7" x14ac:dyDescent="0.25">
      <c r="A130" s="232" t="s">
        <v>235</v>
      </c>
      <c r="B130" s="233"/>
      <c r="C130" s="234"/>
      <c r="D130" s="193">
        <f>D131</f>
        <v>11.54</v>
      </c>
      <c r="E130" s="193">
        <f>E131</f>
        <v>12.14</v>
      </c>
      <c r="F130" s="193">
        <f>F131</f>
        <v>100.07</v>
      </c>
      <c r="G130" s="193">
        <f>G131</f>
        <v>568.28</v>
      </c>
    </row>
    <row r="131" spans="1:7" x14ac:dyDescent="0.25">
      <c r="A131" s="203"/>
      <c r="B131" s="235"/>
      <c r="C131" s="235"/>
      <c r="D131" s="193">
        <f>D132+D133+D134+D135</f>
        <v>11.54</v>
      </c>
      <c r="E131" s="193">
        <f t="shared" ref="E131:G131" si="22">E132+E133+E134+E135</f>
        <v>12.14</v>
      </c>
      <c r="F131" s="193">
        <f t="shared" si="22"/>
        <v>100.07</v>
      </c>
      <c r="G131" s="193">
        <f t="shared" si="22"/>
        <v>568.28</v>
      </c>
    </row>
    <row r="132" spans="1:7" x14ac:dyDescent="0.25">
      <c r="A132" s="194"/>
      <c r="B132" s="192" t="s">
        <v>62</v>
      </c>
      <c r="C132" s="195">
        <v>40</v>
      </c>
      <c r="D132" s="196">
        <v>3</v>
      </c>
      <c r="E132" s="196">
        <v>4.72</v>
      </c>
      <c r="F132" s="196">
        <v>29.96</v>
      </c>
      <c r="G132" s="196">
        <v>182</v>
      </c>
    </row>
    <row r="133" spans="1:7" ht="26.4" x14ac:dyDescent="0.25">
      <c r="A133" s="195" t="s">
        <v>161</v>
      </c>
      <c r="B133" s="192" t="s">
        <v>184</v>
      </c>
      <c r="C133" s="195">
        <v>203</v>
      </c>
      <c r="D133" s="196">
        <v>4.82</v>
      </c>
      <c r="E133" s="196">
        <v>7.1</v>
      </c>
      <c r="F133" s="196">
        <v>25.8</v>
      </c>
      <c r="G133" s="196">
        <v>186.7</v>
      </c>
    </row>
    <row r="134" spans="1:7" x14ac:dyDescent="0.25">
      <c r="A134" s="194" t="s">
        <v>241</v>
      </c>
      <c r="B134" s="192" t="s">
        <v>239</v>
      </c>
      <c r="C134" s="198" t="s">
        <v>240</v>
      </c>
      <c r="D134" s="196">
        <v>0.68</v>
      </c>
      <c r="E134" s="196">
        <v>0</v>
      </c>
      <c r="F134" s="196">
        <v>24.63</v>
      </c>
      <c r="G134" s="196">
        <v>101.24</v>
      </c>
    </row>
    <row r="135" spans="1:7" x14ac:dyDescent="0.25">
      <c r="A135" s="194"/>
      <c r="B135" s="192" t="s">
        <v>11</v>
      </c>
      <c r="C135" s="195">
        <v>40</v>
      </c>
      <c r="D135" s="196">
        <v>3.04</v>
      </c>
      <c r="E135" s="196">
        <v>0.32</v>
      </c>
      <c r="F135" s="196">
        <v>19.68</v>
      </c>
      <c r="G135" s="196">
        <v>98.34</v>
      </c>
    </row>
    <row r="136" spans="1:7" x14ac:dyDescent="0.25">
      <c r="A136" s="230" t="s">
        <v>218</v>
      </c>
      <c r="B136" s="231"/>
      <c r="C136" s="206" t="s">
        <v>248</v>
      </c>
      <c r="D136" s="196"/>
      <c r="E136" s="196"/>
      <c r="F136" s="196"/>
      <c r="G136" s="196"/>
    </row>
    <row r="137" spans="1:7" x14ac:dyDescent="0.25">
      <c r="A137" s="232" t="s">
        <v>236</v>
      </c>
      <c r="B137" s="233"/>
      <c r="C137" s="234"/>
      <c r="D137" s="193">
        <f>D138</f>
        <v>13.45</v>
      </c>
      <c r="E137" s="193">
        <f t="shared" ref="E137:G137" si="23">E138</f>
        <v>12.280000000000001</v>
      </c>
      <c r="F137" s="193">
        <f t="shared" si="23"/>
        <v>72.37</v>
      </c>
      <c r="G137" s="193">
        <f t="shared" si="23"/>
        <v>461.43</v>
      </c>
    </row>
    <row r="138" spans="1:7" x14ac:dyDescent="0.25">
      <c r="A138" s="203"/>
      <c r="B138" s="204"/>
      <c r="C138" s="203"/>
      <c r="D138" s="193">
        <f>D139+D140+D141+D142</f>
        <v>13.45</v>
      </c>
      <c r="E138" s="193">
        <f t="shared" ref="E138:G138" si="24">E139+E140+E141+E142</f>
        <v>12.280000000000001</v>
      </c>
      <c r="F138" s="193">
        <f t="shared" si="24"/>
        <v>72.37</v>
      </c>
      <c r="G138" s="193">
        <f t="shared" si="24"/>
        <v>461.43</v>
      </c>
    </row>
    <row r="139" spans="1:7" ht="26.4" x14ac:dyDescent="0.25">
      <c r="A139" s="195" t="s">
        <v>161</v>
      </c>
      <c r="B139" s="192" t="s">
        <v>224</v>
      </c>
      <c r="C139" s="195">
        <v>203</v>
      </c>
      <c r="D139" s="196">
        <v>10</v>
      </c>
      <c r="E139" s="196">
        <v>6</v>
      </c>
      <c r="F139" s="196">
        <v>38</v>
      </c>
      <c r="G139" s="196">
        <v>246</v>
      </c>
    </row>
    <row r="140" spans="1:7" ht="26.4" x14ac:dyDescent="0.25">
      <c r="A140" s="195" t="s">
        <v>42</v>
      </c>
      <c r="B140" s="192" t="s">
        <v>227</v>
      </c>
      <c r="C140" s="195">
        <v>200</v>
      </c>
      <c r="D140" s="196">
        <v>1.1499999999999999</v>
      </c>
      <c r="E140" s="196"/>
      <c r="F140" s="196">
        <v>12.03</v>
      </c>
      <c r="G140" s="196">
        <v>55.4</v>
      </c>
    </row>
    <row r="141" spans="1:7" x14ac:dyDescent="0.25">
      <c r="A141" s="195"/>
      <c r="B141" s="192" t="s">
        <v>181</v>
      </c>
      <c r="C141" s="202">
        <v>20</v>
      </c>
      <c r="D141" s="196">
        <v>0.78</v>
      </c>
      <c r="E141" s="196">
        <v>6.12</v>
      </c>
      <c r="F141" s="196">
        <v>12.5</v>
      </c>
      <c r="G141" s="196">
        <v>110.86</v>
      </c>
    </row>
    <row r="142" spans="1:7" x14ac:dyDescent="0.25">
      <c r="A142" s="195"/>
      <c r="B142" s="192" t="s">
        <v>11</v>
      </c>
      <c r="C142" s="195">
        <v>20</v>
      </c>
      <c r="D142" s="196">
        <v>1.52</v>
      </c>
      <c r="E142" s="196">
        <v>0.16</v>
      </c>
      <c r="F142" s="196">
        <v>9.84</v>
      </c>
      <c r="G142" s="196">
        <v>49.17</v>
      </c>
    </row>
    <row r="143" spans="1:7" x14ac:dyDescent="0.25">
      <c r="A143" s="230" t="s">
        <v>218</v>
      </c>
      <c r="B143" s="231"/>
      <c r="C143" s="206">
        <f>SUM(C139:C142)</f>
        <v>443</v>
      </c>
      <c r="D143" s="196"/>
      <c r="E143" s="196"/>
      <c r="F143" s="196"/>
      <c r="G143" s="196"/>
    </row>
    <row r="144" spans="1:7" x14ac:dyDescent="0.25">
      <c r="A144" s="232" t="s">
        <v>237</v>
      </c>
      <c r="B144" s="233"/>
      <c r="C144" s="234"/>
      <c r="D144" s="193">
        <f>D145</f>
        <v>16.03</v>
      </c>
      <c r="E144" s="193">
        <f>E145</f>
        <v>16.5</v>
      </c>
      <c r="F144" s="193">
        <f>F145</f>
        <v>132.6</v>
      </c>
      <c r="G144" s="193">
        <f>G145</f>
        <v>638.28</v>
      </c>
    </row>
    <row r="145" spans="1:7" x14ac:dyDescent="0.25">
      <c r="A145" s="203"/>
      <c r="B145" s="235"/>
      <c r="C145" s="235"/>
      <c r="D145" s="193">
        <f>D146+D147+D148+D149</f>
        <v>16.03</v>
      </c>
      <c r="E145" s="193">
        <f t="shared" ref="E145" si="25">E146+E147+E148+E149</f>
        <v>16.5</v>
      </c>
      <c r="F145" s="193">
        <f t="shared" ref="F145" si="26">F146+F147+F148+F149</f>
        <v>132.6</v>
      </c>
      <c r="G145" s="193">
        <f t="shared" ref="G145" si="27">G146+G147+G148+G149</f>
        <v>638.28</v>
      </c>
    </row>
    <row r="146" spans="1:7" ht="26.4" x14ac:dyDescent="0.25">
      <c r="A146" s="195" t="s">
        <v>161</v>
      </c>
      <c r="B146" s="192" t="s">
        <v>187</v>
      </c>
      <c r="C146" s="195">
        <v>203</v>
      </c>
      <c r="D146" s="196">
        <v>8.48</v>
      </c>
      <c r="E146" s="196">
        <v>8</v>
      </c>
      <c r="F146" s="196">
        <v>36.1</v>
      </c>
      <c r="G146" s="196">
        <v>259.36</v>
      </c>
    </row>
    <row r="147" spans="1:7" ht="26.4" x14ac:dyDescent="0.25">
      <c r="A147" s="194" t="s">
        <v>40</v>
      </c>
      <c r="B147" s="192" t="s">
        <v>245</v>
      </c>
      <c r="C147" s="195">
        <v>200</v>
      </c>
      <c r="D147" s="196">
        <v>0.02</v>
      </c>
      <c r="E147" s="196"/>
      <c r="F147" s="196">
        <v>29.31</v>
      </c>
      <c r="G147" s="196">
        <v>123.16</v>
      </c>
    </row>
    <row r="148" spans="1:7" x14ac:dyDescent="0.25">
      <c r="A148" s="195"/>
      <c r="B148" s="192" t="s">
        <v>11</v>
      </c>
      <c r="C148" s="195">
        <v>30</v>
      </c>
      <c r="D148" s="196">
        <v>2.2799999999999998</v>
      </c>
      <c r="E148" s="196">
        <v>0.24</v>
      </c>
      <c r="F148" s="196">
        <v>14.76</v>
      </c>
      <c r="G148" s="196">
        <v>73.760000000000005</v>
      </c>
    </row>
    <row r="149" spans="1:7" x14ac:dyDescent="0.25">
      <c r="A149" s="194"/>
      <c r="B149" s="192" t="s">
        <v>62</v>
      </c>
      <c r="C149" s="195">
        <v>70</v>
      </c>
      <c r="D149" s="196">
        <v>5.25</v>
      </c>
      <c r="E149" s="196">
        <v>8.26</v>
      </c>
      <c r="F149" s="196">
        <v>52.43</v>
      </c>
      <c r="G149" s="196">
        <v>182</v>
      </c>
    </row>
    <row r="150" spans="1:7" x14ac:dyDescent="0.25">
      <c r="A150" s="230" t="s">
        <v>218</v>
      </c>
      <c r="B150" s="231"/>
      <c r="C150" s="206">
        <f>SUM(C146:C149)</f>
        <v>503</v>
      </c>
      <c r="D150" s="196"/>
      <c r="E150" s="196"/>
      <c r="F150" s="196"/>
      <c r="G150" s="196"/>
    </row>
  </sheetData>
  <mergeCells count="59">
    <mergeCell ref="A79:B79"/>
    <mergeCell ref="A73:C73"/>
    <mergeCell ref="A18:B18"/>
    <mergeCell ref="A25:B25"/>
    <mergeCell ref="A32:B32"/>
    <mergeCell ref="A39:B39"/>
    <mergeCell ref="A45:B45"/>
    <mergeCell ref="A52:B52"/>
    <mergeCell ref="A58:B58"/>
    <mergeCell ref="A65:B65"/>
    <mergeCell ref="A72:B72"/>
    <mergeCell ref="B54:C54"/>
    <mergeCell ref="B60:C60"/>
    <mergeCell ref="B74:C74"/>
    <mergeCell ref="A40:C40"/>
    <mergeCell ref="A46:C46"/>
    <mergeCell ref="A1:G2"/>
    <mergeCell ref="A3:G4"/>
    <mergeCell ref="A5:A6"/>
    <mergeCell ref="B5:B6"/>
    <mergeCell ref="C5:C6"/>
    <mergeCell ref="D5:F5"/>
    <mergeCell ref="G5:G6"/>
    <mergeCell ref="B9:C9"/>
    <mergeCell ref="A8:C8"/>
    <mergeCell ref="A19:C19"/>
    <mergeCell ref="A26:C26"/>
    <mergeCell ref="A33:C33"/>
    <mergeCell ref="A59:C59"/>
    <mergeCell ref="A66:C66"/>
    <mergeCell ref="A53:C53"/>
    <mergeCell ref="B20:C20"/>
    <mergeCell ref="B27:C27"/>
    <mergeCell ref="A80:C80"/>
    <mergeCell ref="B81:C81"/>
    <mergeCell ref="A87:B87"/>
    <mergeCell ref="A88:C88"/>
    <mergeCell ref="B89:C89"/>
    <mergeCell ref="A94:B94"/>
    <mergeCell ref="A95:C95"/>
    <mergeCell ref="B96:C96"/>
    <mergeCell ref="A101:B101"/>
    <mergeCell ref="A102:C102"/>
    <mergeCell ref="A108:B108"/>
    <mergeCell ref="A109:C109"/>
    <mergeCell ref="A115:B115"/>
    <mergeCell ref="A116:C116"/>
    <mergeCell ref="A122:B122"/>
    <mergeCell ref="A123:C123"/>
    <mergeCell ref="B124:C124"/>
    <mergeCell ref="A129:B129"/>
    <mergeCell ref="A130:C130"/>
    <mergeCell ref="B131:C131"/>
    <mergeCell ref="A150:B150"/>
    <mergeCell ref="A136:B136"/>
    <mergeCell ref="A137:C137"/>
    <mergeCell ref="A143:B143"/>
    <mergeCell ref="A144:C144"/>
    <mergeCell ref="B145:C145"/>
  </mergeCells>
  <pageMargins left="0.35433070866141736" right="0.15748031496062992" top="0.39370078740157483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127-49 руб 7-11 лет  коррек</vt:lpstr>
      <vt:lpstr>139-29  руб 12-18 лет коррекц </vt:lpstr>
      <vt:lpstr>30 руб  кадеты </vt:lpstr>
      <vt:lpstr>'127-49 руб 7-11 лет  коррек'!Область_печати</vt:lpstr>
      <vt:lpstr>'139-29  руб 12-18 лет коррекц '!Область_печати</vt:lpstr>
      <vt:lpstr>'30 руб  кадеты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2024-01-06T05:38:29Z</cp:lastPrinted>
  <dcterms:created xsi:type="dcterms:W3CDTF">2018-10-04T05:32:37Z</dcterms:created>
  <dcterms:modified xsi:type="dcterms:W3CDTF">2024-01-06T05:38:41Z</dcterms:modified>
</cp:coreProperties>
</file>